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TRANSIT\Transit Grant Applications\FFY2022\Original Application\"/>
    </mc:Choice>
  </mc:AlternateContent>
  <xr:revisionPtr revIDLastSave="0" documentId="13_ncr:1_{BA822350-25D5-42F1-B748-44B3FFEC2CF4}" xr6:coauthVersionLast="45" xr6:coauthVersionMax="45" xr10:uidLastSave="{00000000-0000-0000-0000-000000000000}"/>
  <workbookProtection workbookAlgorithmName="SHA-512" workbookHashValue="ew9XjSBhH9YcciQ5dvt7E2Igd0guCe5XUoTXCYc3gPkuUKA5YileIayGwPJiHmVLxG9+8CLkjAriuSjy2VFKvQ==" workbookSaltValue="CTXLLJCJjWPdCdXHXrF8GQ==" workbookSpinCount="100000" lockStructure="1"/>
  <bookViews>
    <workbookView xWindow="-120" yWindow="-120" windowWidth="29040" windowHeight="17640" tabRatio="897" xr2:uid="{00000000-000D-0000-FFFF-FFFF00000000}"/>
  </bookViews>
  <sheets>
    <sheet name="TAM" sheetId="189" r:id="rId1"/>
    <sheet name="TAM Datasheet" sheetId="190" state="hidden" r:id="rId2"/>
  </sheets>
  <definedNames>
    <definedName name="DBEaprsep">#REF!</definedName>
    <definedName name="DBEbreakdown">#REF!</definedName>
    <definedName name="DBEbreakdown2">#REF!</definedName>
    <definedName name="DBEoctmar">#REF!</definedName>
    <definedName name="DetailTab">#REF!</definedName>
    <definedName name="_xlnm.Print_Area" localSheetId="0">TAM!$AI$4:$BB$24</definedName>
    <definedName name="SummaryTab">#REF!</definedName>
    <definedName name="TAMtab">TAM!$B$2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6" i="189" l="1" a="1"/>
  <c r="X6" i="189" s="1"/>
  <c r="X7" i="189" a="1"/>
  <c r="X7" i="189"/>
  <c r="X8" i="189" a="1"/>
  <c r="X8" i="189" s="1"/>
  <c r="X9" i="189" a="1"/>
  <c r="X9" i="189" s="1"/>
  <c r="X10" i="189" a="1"/>
  <c r="X10" i="189" s="1"/>
  <c r="X11" i="189" a="1"/>
  <c r="X11" i="189" s="1"/>
  <c r="X12" i="189" a="1"/>
  <c r="X12" i="189" s="1"/>
  <c r="X13" i="189" a="1"/>
  <c r="X13" i="189" s="1"/>
  <c r="X14" i="189" a="1"/>
  <c r="X14" i="189" s="1"/>
  <c r="X15" i="189" a="1"/>
  <c r="X15" i="189" s="1"/>
  <c r="X16" i="189" a="1"/>
  <c r="X16" i="189" s="1"/>
  <c r="X17" i="189" a="1"/>
  <c r="X17" i="189"/>
  <c r="X18" i="189" a="1"/>
  <c r="X18" i="189" s="1"/>
  <c r="X19" i="189" a="1"/>
  <c r="X19" i="189" s="1"/>
  <c r="X20" i="189" a="1"/>
  <c r="X20" i="189" s="1"/>
  <c r="X21" i="189" a="1"/>
  <c r="X21" i="189" s="1"/>
  <c r="X22" i="189" a="1"/>
  <c r="X22" i="189" s="1"/>
  <c r="X23" i="189" a="1"/>
  <c r="X23" i="189" s="1"/>
  <c r="X24" i="189" a="1"/>
  <c r="X24" i="189" s="1"/>
  <c r="X5" i="189" a="1"/>
  <c r="X5" i="189" s="1"/>
  <c r="AZ6" i="189" l="1"/>
  <c r="AZ7" i="189"/>
  <c r="AZ8" i="189"/>
  <c r="AZ9" i="189"/>
  <c r="AZ10" i="189"/>
  <c r="AZ11" i="189"/>
  <c r="AZ12" i="189"/>
  <c r="AZ13" i="189"/>
  <c r="AZ14" i="189"/>
  <c r="AZ15" i="189"/>
  <c r="AZ16" i="189"/>
  <c r="AZ17" i="189"/>
  <c r="AZ18" i="189"/>
  <c r="AZ19" i="189"/>
  <c r="AZ20" i="189"/>
  <c r="AZ21" i="189"/>
  <c r="AZ22" i="189"/>
  <c r="AZ23" i="189"/>
  <c r="AZ24" i="189"/>
  <c r="BA6" i="189"/>
  <c r="BB6" i="189"/>
  <c r="BA7" i="189"/>
  <c r="BB7" i="189"/>
  <c r="BA8" i="189"/>
  <c r="BB8" i="189"/>
  <c r="BA9" i="189"/>
  <c r="BB9" i="189"/>
  <c r="BA10" i="189"/>
  <c r="BB10" i="189"/>
  <c r="BA11" i="189"/>
  <c r="BB11" i="189"/>
  <c r="BA12" i="189"/>
  <c r="BB12" i="189"/>
  <c r="BA13" i="189"/>
  <c r="BB13" i="189"/>
  <c r="BA14" i="189"/>
  <c r="BB14" i="189"/>
  <c r="BA15" i="189"/>
  <c r="BB15" i="189"/>
  <c r="BA16" i="189"/>
  <c r="BB16" i="189"/>
  <c r="BA17" i="189"/>
  <c r="BB17" i="189"/>
  <c r="BA18" i="189"/>
  <c r="BB18" i="189"/>
  <c r="BA19" i="189"/>
  <c r="BB19" i="189"/>
  <c r="BA20" i="189"/>
  <c r="BB20" i="189"/>
  <c r="BA21" i="189"/>
  <c r="BB21" i="189"/>
  <c r="BA22" i="189"/>
  <c r="BB22" i="189"/>
  <c r="BA23" i="189"/>
  <c r="BB23" i="189"/>
  <c r="BA24" i="189"/>
  <c r="BB24" i="189"/>
  <c r="BB5" i="189"/>
  <c r="BA5" i="189"/>
  <c r="AZ5" i="189"/>
  <c r="AY6" i="189"/>
  <c r="AY7" i="189"/>
  <c r="AY8" i="189"/>
  <c r="AY9" i="189"/>
  <c r="AY10" i="189"/>
  <c r="AY11" i="189"/>
  <c r="AY12" i="189"/>
  <c r="AY13" i="189"/>
  <c r="AY14" i="189"/>
  <c r="AY15" i="189"/>
  <c r="AY16" i="189"/>
  <c r="AY17" i="189"/>
  <c r="AY18" i="189"/>
  <c r="AY19" i="189"/>
  <c r="AY20" i="189"/>
  <c r="AY21" i="189"/>
  <c r="AY22" i="189"/>
  <c r="AY23" i="189"/>
  <c r="AY24" i="189"/>
  <c r="AY5" i="189"/>
  <c r="AV6" i="189"/>
  <c r="AW6" i="189"/>
  <c r="AX6" i="189"/>
  <c r="AV7" i="189"/>
  <c r="AW7" i="189"/>
  <c r="AX7" i="189"/>
  <c r="AV8" i="189"/>
  <c r="AW8" i="189"/>
  <c r="AX8" i="189"/>
  <c r="AV9" i="189"/>
  <c r="AW9" i="189"/>
  <c r="AX9" i="189"/>
  <c r="AV10" i="189"/>
  <c r="AW10" i="189"/>
  <c r="AX10" i="189"/>
  <c r="AV11" i="189"/>
  <c r="AW11" i="189"/>
  <c r="AX11" i="189"/>
  <c r="AV12" i="189"/>
  <c r="AW12" i="189"/>
  <c r="AX12" i="189"/>
  <c r="AV13" i="189"/>
  <c r="AW13" i="189"/>
  <c r="AX13" i="189"/>
  <c r="AV14" i="189"/>
  <c r="AW14" i="189"/>
  <c r="AX14" i="189"/>
  <c r="AV15" i="189"/>
  <c r="AW15" i="189"/>
  <c r="AX15" i="189"/>
  <c r="AV16" i="189"/>
  <c r="AW16" i="189"/>
  <c r="AX16" i="189"/>
  <c r="AV17" i="189"/>
  <c r="AW17" i="189"/>
  <c r="AX17" i="189"/>
  <c r="AV18" i="189"/>
  <c r="AW18" i="189"/>
  <c r="AX18" i="189"/>
  <c r="AV19" i="189"/>
  <c r="AW19" i="189"/>
  <c r="AX19" i="189"/>
  <c r="AV20" i="189"/>
  <c r="AW20" i="189"/>
  <c r="AX20" i="189"/>
  <c r="AV21" i="189"/>
  <c r="AW21" i="189"/>
  <c r="AX21" i="189"/>
  <c r="AV22" i="189"/>
  <c r="AW22" i="189"/>
  <c r="AX22" i="189"/>
  <c r="AV23" i="189"/>
  <c r="AW23" i="189"/>
  <c r="AX23" i="189"/>
  <c r="AV24" i="189"/>
  <c r="AW24" i="189"/>
  <c r="AX24" i="189"/>
  <c r="AW5" i="189"/>
  <c r="AX5" i="189"/>
  <c r="AV5" i="189"/>
  <c r="AQ6" i="189"/>
  <c r="AR6" i="189"/>
  <c r="AS6" i="189"/>
  <c r="AT6" i="189"/>
  <c r="AU6" i="189"/>
  <c r="AQ7" i="189"/>
  <c r="AR7" i="189"/>
  <c r="AS7" i="189"/>
  <c r="AT7" i="189"/>
  <c r="AU7" i="189"/>
  <c r="AQ8" i="189"/>
  <c r="AR8" i="189"/>
  <c r="AS8" i="189"/>
  <c r="AT8" i="189"/>
  <c r="AU8" i="189"/>
  <c r="AQ9" i="189"/>
  <c r="AR9" i="189"/>
  <c r="AS9" i="189"/>
  <c r="AT9" i="189"/>
  <c r="AU9" i="189"/>
  <c r="AQ10" i="189"/>
  <c r="AR10" i="189"/>
  <c r="AS10" i="189"/>
  <c r="AT10" i="189"/>
  <c r="AU10" i="189"/>
  <c r="AQ11" i="189"/>
  <c r="AR11" i="189"/>
  <c r="AS11" i="189"/>
  <c r="AT11" i="189"/>
  <c r="AU11" i="189"/>
  <c r="AQ12" i="189"/>
  <c r="AR12" i="189"/>
  <c r="AS12" i="189"/>
  <c r="AT12" i="189"/>
  <c r="AU12" i="189"/>
  <c r="AQ13" i="189"/>
  <c r="AR13" i="189"/>
  <c r="AS13" i="189"/>
  <c r="AT13" i="189"/>
  <c r="AU13" i="189"/>
  <c r="AQ14" i="189"/>
  <c r="AR14" i="189"/>
  <c r="AS14" i="189"/>
  <c r="AT14" i="189"/>
  <c r="AU14" i="189"/>
  <c r="AQ15" i="189"/>
  <c r="AR15" i="189"/>
  <c r="AS15" i="189"/>
  <c r="AT15" i="189"/>
  <c r="AU15" i="189"/>
  <c r="AQ16" i="189"/>
  <c r="AR16" i="189"/>
  <c r="AS16" i="189"/>
  <c r="AT16" i="189"/>
  <c r="AU16" i="189"/>
  <c r="AQ17" i="189"/>
  <c r="AR17" i="189"/>
  <c r="AS17" i="189"/>
  <c r="AT17" i="189"/>
  <c r="AU17" i="189"/>
  <c r="AQ18" i="189"/>
  <c r="AR18" i="189"/>
  <c r="AS18" i="189"/>
  <c r="AT18" i="189"/>
  <c r="AU18" i="189"/>
  <c r="AQ19" i="189"/>
  <c r="AR19" i="189"/>
  <c r="AS19" i="189"/>
  <c r="AT19" i="189"/>
  <c r="AU19" i="189"/>
  <c r="AQ20" i="189"/>
  <c r="AR20" i="189"/>
  <c r="AS20" i="189"/>
  <c r="AT20" i="189"/>
  <c r="AU20" i="189"/>
  <c r="AQ21" i="189"/>
  <c r="AR21" i="189"/>
  <c r="AS21" i="189"/>
  <c r="AT21" i="189"/>
  <c r="AU21" i="189"/>
  <c r="AQ22" i="189"/>
  <c r="AR22" i="189"/>
  <c r="AS22" i="189"/>
  <c r="AT22" i="189"/>
  <c r="AU22" i="189"/>
  <c r="AQ23" i="189"/>
  <c r="AR23" i="189"/>
  <c r="AS23" i="189"/>
  <c r="AT23" i="189"/>
  <c r="AU23" i="189"/>
  <c r="AQ24" i="189"/>
  <c r="AR24" i="189"/>
  <c r="AS24" i="189"/>
  <c r="AT24" i="189"/>
  <c r="AU24" i="189"/>
  <c r="AR5" i="189"/>
  <c r="AS5" i="189"/>
  <c r="AT5" i="189"/>
  <c r="AU5" i="189"/>
  <c r="AQ5" i="189"/>
  <c r="AO6" i="189"/>
  <c r="AP6" i="189"/>
  <c r="AO7" i="189"/>
  <c r="AP7" i="189"/>
  <c r="AO8" i="189"/>
  <c r="AP8" i="189"/>
  <c r="AO9" i="189"/>
  <c r="AP9" i="189"/>
  <c r="AO10" i="189"/>
  <c r="AP10" i="189"/>
  <c r="AO11" i="189"/>
  <c r="AP11" i="189"/>
  <c r="AO12" i="189"/>
  <c r="AP12" i="189"/>
  <c r="AO13" i="189"/>
  <c r="AP13" i="189"/>
  <c r="AO14" i="189"/>
  <c r="AP14" i="189"/>
  <c r="AO15" i="189"/>
  <c r="AP15" i="189"/>
  <c r="AO16" i="189"/>
  <c r="AP16" i="189"/>
  <c r="AO17" i="189"/>
  <c r="AP17" i="189"/>
  <c r="AO18" i="189"/>
  <c r="AP18" i="189"/>
  <c r="AO19" i="189"/>
  <c r="AP19" i="189"/>
  <c r="AO20" i="189"/>
  <c r="AP20" i="189"/>
  <c r="AO21" i="189"/>
  <c r="AP21" i="189"/>
  <c r="AO22" i="189"/>
  <c r="AP22" i="189"/>
  <c r="AO23" i="189"/>
  <c r="AP23" i="189"/>
  <c r="AO24" i="189"/>
  <c r="AP24" i="189"/>
  <c r="AP5" i="189"/>
  <c r="AO5" i="189"/>
  <c r="AJ6" i="189"/>
  <c r="AK6" i="189"/>
  <c r="AL6" i="189"/>
  <c r="AM6" i="189"/>
  <c r="AN6" i="189"/>
  <c r="AJ7" i="189"/>
  <c r="AK7" i="189"/>
  <c r="AL7" i="189"/>
  <c r="AM7" i="189"/>
  <c r="AN7" i="189"/>
  <c r="AJ8" i="189"/>
  <c r="AK8" i="189"/>
  <c r="AL8" i="189"/>
  <c r="AM8" i="189"/>
  <c r="AN8" i="189"/>
  <c r="AJ9" i="189"/>
  <c r="AK9" i="189"/>
  <c r="AL9" i="189"/>
  <c r="AM9" i="189"/>
  <c r="AN9" i="189"/>
  <c r="AJ10" i="189"/>
  <c r="AK10" i="189"/>
  <c r="AL10" i="189"/>
  <c r="AM10" i="189"/>
  <c r="AN10" i="189"/>
  <c r="AJ11" i="189"/>
  <c r="AK11" i="189"/>
  <c r="AL11" i="189"/>
  <c r="AM11" i="189"/>
  <c r="AN11" i="189"/>
  <c r="AJ12" i="189"/>
  <c r="AK12" i="189"/>
  <c r="AL12" i="189"/>
  <c r="AM12" i="189"/>
  <c r="AN12" i="189"/>
  <c r="AJ13" i="189"/>
  <c r="AK13" i="189"/>
  <c r="AL13" i="189"/>
  <c r="AM13" i="189"/>
  <c r="AN13" i="189"/>
  <c r="AJ14" i="189"/>
  <c r="AK14" i="189"/>
  <c r="AL14" i="189"/>
  <c r="AM14" i="189"/>
  <c r="AN14" i="189"/>
  <c r="AJ15" i="189"/>
  <c r="AK15" i="189"/>
  <c r="AL15" i="189"/>
  <c r="AM15" i="189"/>
  <c r="AN15" i="189"/>
  <c r="AJ16" i="189"/>
  <c r="AK16" i="189"/>
  <c r="AL16" i="189"/>
  <c r="AM16" i="189"/>
  <c r="AN16" i="189"/>
  <c r="AJ17" i="189"/>
  <c r="AK17" i="189"/>
  <c r="AL17" i="189"/>
  <c r="AM17" i="189"/>
  <c r="AN17" i="189"/>
  <c r="AJ18" i="189"/>
  <c r="AK18" i="189"/>
  <c r="AL18" i="189"/>
  <c r="AM18" i="189"/>
  <c r="AN18" i="189"/>
  <c r="AJ19" i="189"/>
  <c r="AK19" i="189"/>
  <c r="AL19" i="189"/>
  <c r="AM19" i="189"/>
  <c r="AN19" i="189"/>
  <c r="AJ20" i="189"/>
  <c r="AK20" i="189"/>
  <c r="AL20" i="189"/>
  <c r="AM20" i="189"/>
  <c r="AN20" i="189"/>
  <c r="AJ21" i="189"/>
  <c r="AK21" i="189"/>
  <c r="AL21" i="189"/>
  <c r="AM21" i="189"/>
  <c r="AN21" i="189"/>
  <c r="AJ22" i="189"/>
  <c r="AK22" i="189"/>
  <c r="AL22" i="189"/>
  <c r="AM22" i="189"/>
  <c r="AN22" i="189"/>
  <c r="AJ23" i="189"/>
  <c r="AK23" i="189"/>
  <c r="AL23" i="189"/>
  <c r="AM23" i="189"/>
  <c r="AN23" i="189"/>
  <c r="AJ24" i="189"/>
  <c r="AK24" i="189"/>
  <c r="AL24" i="189"/>
  <c r="AM24" i="189"/>
  <c r="AN24" i="189"/>
  <c r="AK5" i="189"/>
  <c r="AL5" i="189"/>
  <c r="AM5" i="189"/>
  <c r="AN5" i="189"/>
  <c r="AI6" i="189"/>
  <c r="AI7" i="189"/>
  <c r="AI8" i="189"/>
  <c r="AI9" i="189"/>
  <c r="AI10" i="189"/>
  <c r="AI11" i="189"/>
  <c r="AI12" i="189"/>
  <c r="AI13" i="189"/>
  <c r="AI14" i="189"/>
  <c r="AI15" i="189"/>
  <c r="AI16" i="189"/>
  <c r="AI17" i="189"/>
  <c r="AI18" i="189"/>
  <c r="AI19" i="189"/>
  <c r="AI20" i="189"/>
  <c r="AI21" i="189"/>
  <c r="AI22" i="189"/>
  <c r="AI23" i="189"/>
  <c r="AI24" i="189"/>
  <c r="AI5" i="189"/>
  <c r="AJ5" i="189"/>
  <c r="AY4" i="189" l="1"/>
  <c r="AZ4" i="189"/>
  <c r="BA4" i="189"/>
  <c r="BB4" i="189"/>
  <c r="AW4" i="189"/>
  <c r="AX4" i="189"/>
  <c r="AV4" i="189"/>
  <c r="AU4" i="189" l="1"/>
  <c r="AR4" i="189"/>
  <c r="AS4" i="189"/>
  <c r="AT4" i="189"/>
  <c r="AJ4" i="189"/>
  <c r="AK4" i="189"/>
  <c r="AL4" i="189"/>
  <c r="AM4" i="189"/>
  <c r="AN4" i="189"/>
  <c r="AO4" i="189"/>
  <c r="AP4" i="189"/>
  <c r="AQ4" i="189"/>
  <c r="AI4" i="189"/>
  <c r="W6" i="189" l="1"/>
  <c r="W7" i="189"/>
  <c r="W8" i="189"/>
  <c r="W9" i="189"/>
  <c r="W10" i="189"/>
  <c r="W11" i="189"/>
  <c r="W12" i="189"/>
  <c r="W13" i="189"/>
  <c r="W14" i="189"/>
  <c r="W15" i="189"/>
  <c r="W16" i="189"/>
  <c r="W17" i="189"/>
  <c r="W18" i="189"/>
  <c r="W19" i="189"/>
  <c r="W20" i="189"/>
  <c r="W21" i="189"/>
  <c r="W22" i="189"/>
  <c r="W23" i="189"/>
  <c r="W24" i="189"/>
  <c r="U6" i="189"/>
  <c r="U7" i="189"/>
  <c r="U8" i="189"/>
  <c r="U9" i="189"/>
  <c r="U10" i="189"/>
  <c r="U11" i="189"/>
  <c r="U12" i="189"/>
  <c r="U13" i="189"/>
  <c r="U14" i="189"/>
  <c r="U15" i="189"/>
  <c r="U16" i="189"/>
  <c r="U17" i="189"/>
  <c r="U18" i="189"/>
  <c r="U19" i="189"/>
  <c r="U20" i="189"/>
  <c r="U21" i="189"/>
  <c r="U22" i="189"/>
  <c r="U23" i="189"/>
  <c r="U24" i="189"/>
  <c r="T6" i="189"/>
  <c r="V6" i="189"/>
  <c r="T7" i="189"/>
  <c r="V7" i="189"/>
  <c r="T8" i="189"/>
  <c r="V8" i="189"/>
  <c r="T9" i="189"/>
  <c r="V9" i="189"/>
  <c r="T10" i="189"/>
  <c r="V10" i="189"/>
  <c r="T11" i="189"/>
  <c r="V11" i="189"/>
  <c r="T12" i="189"/>
  <c r="V12" i="189"/>
  <c r="T13" i="189"/>
  <c r="V13" i="189"/>
  <c r="T14" i="189"/>
  <c r="V14" i="189"/>
  <c r="T15" i="189"/>
  <c r="V15" i="189"/>
  <c r="T16" i="189"/>
  <c r="V16" i="189"/>
  <c r="T17" i="189"/>
  <c r="V17" i="189"/>
  <c r="T18" i="189"/>
  <c r="V18" i="189"/>
  <c r="T19" i="189"/>
  <c r="V19" i="189"/>
  <c r="T20" i="189"/>
  <c r="V20" i="189"/>
  <c r="T21" i="189"/>
  <c r="V21" i="189"/>
  <c r="T22" i="189"/>
  <c r="V22" i="189"/>
  <c r="T23" i="189"/>
  <c r="V23" i="189"/>
  <c r="T24" i="189"/>
  <c r="V24" i="189"/>
  <c r="C11" i="190" l="1"/>
  <c r="C12" i="190" l="1"/>
  <c r="T5" i="189" l="1"/>
  <c r="U5" i="189" l="1"/>
  <c r="V5" i="189"/>
  <c r="W5" i="18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<sst xmlns="http://schemas.openxmlformats.org/spreadsheetml/2006/main" count="154" uniqueCount="144">
  <si>
    <t>Mode</t>
  </si>
  <si>
    <t>Agency Fleet ID</t>
  </si>
  <si>
    <t>17-digit VIN</t>
  </si>
  <si>
    <t>Vehicle Type</t>
  </si>
  <si>
    <t>Fuel Type</t>
  </si>
  <si>
    <t>Length</t>
  </si>
  <si>
    <t>Ownership</t>
  </si>
  <si>
    <t>Condition Rating</t>
  </si>
  <si>
    <t>Number of Modes</t>
  </si>
  <si>
    <t>Primary Mode</t>
  </si>
  <si>
    <t>Vehicle Status</t>
  </si>
  <si>
    <t>20'</t>
  </si>
  <si>
    <t>Active</t>
  </si>
  <si>
    <t>Ownership Type</t>
  </si>
  <si>
    <t>Funding Source</t>
  </si>
  <si>
    <t>Status</t>
  </si>
  <si>
    <t>Seating</t>
  </si>
  <si>
    <t>8'</t>
  </si>
  <si>
    <t>Retired</t>
  </si>
  <si>
    <t>9'</t>
  </si>
  <si>
    <t>10'</t>
  </si>
  <si>
    <t>11'</t>
  </si>
  <si>
    <t>12'</t>
  </si>
  <si>
    <t>13'</t>
  </si>
  <si>
    <t>14'</t>
  </si>
  <si>
    <t>15'</t>
  </si>
  <si>
    <t>Other</t>
  </si>
  <si>
    <t>16'</t>
  </si>
  <si>
    <t>17'</t>
  </si>
  <si>
    <t>18'</t>
  </si>
  <si>
    <t>19'</t>
  </si>
  <si>
    <t>21'</t>
  </si>
  <si>
    <t>22'</t>
  </si>
  <si>
    <t>23'</t>
  </si>
  <si>
    <t>24'</t>
  </si>
  <si>
    <t>25'</t>
  </si>
  <si>
    <t>26'</t>
  </si>
  <si>
    <t>27'</t>
  </si>
  <si>
    <t>28'</t>
  </si>
  <si>
    <t>29'</t>
  </si>
  <si>
    <t>30'</t>
  </si>
  <si>
    <t>31'</t>
  </si>
  <si>
    <t>32'</t>
  </si>
  <si>
    <t>33'</t>
  </si>
  <si>
    <t>34'</t>
  </si>
  <si>
    <t>35'</t>
  </si>
  <si>
    <t>36'</t>
  </si>
  <si>
    <t>37'</t>
  </si>
  <si>
    <t>38'</t>
  </si>
  <si>
    <t>39'</t>
  </si>
  <si>
    <t>40'</t>
  </si>
  <si>
    <t>Year</t>
  </si>
  <si>
    <t>Useful Life in Months</t>
  </si>
  <si>
    <t>Minimum Useful Service Life</t>
  </si>
  <si>
    <t>Gasoline</t>
  </si>
  <si>
    <t>Diesel</t>
  </si>
  <si>
    <t>Useful Service Life Benchmark</t>
  </si>
  <si>
    <r>
      <rPr>
        <sz val="9"/>
        <color theme="4"/>
        <rFont val="Calibri"/>
        <family val="2"/>
        <scheme val="minor"/>
      </rPr>
      <t xml:space="preserve">Automobile (AO) </t>
    </r>
    <r>
      <rPr>
        <sz val="9"/>
        <color theme="1"/>
        <rFont val="Calibri"/>
        <family val="2"/>
        <scheme val="minor"/>
      </rPr>
      <t>8 years</t>
    </r>
  </si>
  <si>
    <r>
      <rPr>
        <sz val="9"/>
        <color theme="4"/>
        <rFont val="Calibri"/>
        <family val="2"/>
        <scheme val="minor"/>
      </rPr>
      <t xml:space="preserve">Minivan (MV) or Van (VN) </t>
    </r>
    <r>
      <rPr>
        <sz val="9"/>
        <color theme="1"/>
        <rFont val="Calibri"/>
        <family val="2"/>
        <scheme val="minor"/>
      </rPr>
      <t>8 years</t>
    </r>
  </si>
  <si>
    <r>
      <rPr>
        <sz val="9"/>
        <color theme="4"/>
        <rFont val="Calibri"/>
        <family val="2"/>
        <scheme val="minor"/>
      </rPr>
      <t xml:space="preserve">Cutaway (CU) </t>
    </r>
    <r>
      <rPr>
        <sz val="9"/>
        <color theme="1"/>
        <rFont val="Calibri"/>
        <family val="2"/>
        <scheme val="minor"/>
      </rPr>
      <t>10 years</t>
    </r>
  </si>
  <si>
    <r>
      <rPr>
        <sz val="9"/>
        <color theme="4"/>
        <rFont val="Calibri"/>
        <family val="2"/>
        <scheme val="minor"/>
      </rPr>
      <t xml:space="preserve">Bus (MB) </t>
    </r>
    <r>
      <rPr>
        <sz val="9"/>
        <color theme="1"/>
        <rFont val="Calibri"/>
        <family val="2"/>
        <scheme val="minor"/>
      </rPr>
      <t>14 years</t>
    </r>
  </si>
  <si>
    <t>Service</t>
  </si>
  <si>
    <t>Fuel</t>
  </si>
  <si>
    <t>Gasoline Hybrid</t>
  </si>
  <si>
    <t>Diesel Hybrid</t>
  </si>
  <si>
    <t>Electric</t>
  </si>
  <si>
    <t>Propane</t>
  </si>
  <si>
    <t>Hydrogen</t>
  </si>
  <si>
    <t>DR/DO</t>
  </si>
  <si>
    <t>MB/DO</t>
  </si>
  <si>
    <t>CB/DO</t>
  </si>
  <si>
    <t>DR/PT</t>
  </si>
  <si>
    <t>MB/PT</t>
  </si>
  <si>
    <t>CB/PT</t>
  </si>
  <si>
    <t>Service Vehicle</t>
  </si>
  <si>
    <t>5 - Excellent</t>
  </si>
  <si>
    <t>4 - Good</t>
  </si>
  <si>
    <t>3 - Fair</t>
  </si>
  <si>
    <t>2 - Fair</t>
  </si>
  <si>
    <t>1 - Bad</t>
  </si>
  <si>
    <t>0 - Useless</t>
  </si>
  <si>
    <r>
      <rPr>
        <b/>
        <sz val="9"/>
        <color rgb="FFFF0000"/>
        <rFont val="Calibri"/>
        <family val="2"/>
      </rPr>
      <t>4 - Good</t>
    </r>
    <r>
      <rPr>
        <sz val="9"/>
        <color theme="1"/>
        <rFont val="Calibri"/>
        <family val="2"/>
        <scheme val="minor"/>
      </rPr>
      <t xml:space="preserve"> - elements are in good working order - requiring only nominal or infrequent minor repairs (greater than six months between repairs) </t>
    </r>
  </si>
  <si>
    <r>
      <rPr>
        <b/>
        <sz val="9"/>
        <color rgb="FFFF0000"/>
        <rFont val="Calibri"/>
        <family val="2"/>
      </rPr>
      <t>3- Fair</t>
    </r>
    <r>
      <rPr>
        <sz val="9"/>
        <color theme="1"/>
        <rFont val="Calibri"/>
        <family val="2"/>
        <scheme val="minor"/>
      </rPr>
      <t xml:space="preserve"> - requires frequent minor repairs (less than six months between repairs) or frequent major repairs (more than six months between major repairs) </t>
    </r>
  </si>
  <si>
    <r>
      <rPr>
        <b/>
        <sz val="9"/>
        <color rgb="FFFF0000"/>
        <rFont val="Calibri"/>
        <family val="2"/>
      </rPr>
      <t>2- Poor</t>
    </r>
    <r>
      <rPr>
        <sz val="9"/>
        <color indexed="10"/>
        <rFont val="Calibri"/>
        <family val="2"/>
      </rPr>
      <t xml:space="preserve"> </t>
    </r>
    <r>
      <rPr>
        <sz val="9"/>
        <color theme="1"/>
        <rFont val="Calibri"/>
        <family val="2"/>
        <scheme val="minor"/>
      </rPr>
      <t>- requires frequent major repairs (less than 6 months between major repairs)</t>
    </r>
  </si>
  <si>
    <r>
      <rPr>
        <b/>
        <sz val="9"/>
        <color rgb="FFFF0000"/>
        <rFont val="Calibri"/>
        <family val="2"/>
      </rPr>
      <t>1 - Bad</t>
    </r>
    <r>
      <rPr>
        <sz val="9"/>
        <color theme="1"/>
        <rFont val="Calibri"/>
        <family val="2"/>
        <scheme val="minor"/>
      </rPr>
      <t xml:space="preserve"> - in poor condition that continued use presents potential problems </t>
    </r>
  </si>
  <si>
    <r>
      <rPr>
        <b/>
        <sz val="9"/>
        <color rgb="FFFF0000"/>
        <rFont val="Calibri"/>
        <family val="2"/>
      </rPr>
      <t xml:space="preserve">0 - Useless - </t>
    </r>
    <r>
      <rPr>
        <sz val="9"/>
        <color theme="1"/>
        <rFont val="Calibri"/>
        <family val="2"/>
        <scheme val="minor"/>
      </rPr>
      <t>inoperable condition</t>
    </r>
  </si>
  <si>
    <r>
      <rPr>
        <sz val="9"/>
        <color theme="4"/>
        <rFont val="Calibri"/>
        <family val="2"/>
        <scheme val="minor"/>
      </rPr>
      <t>Automobile (AO)</t>
    </r>
    <r>
      <rPr>
        <sz val="9"/>
        <color theme="1"/>
        <rFont val="Calibri"/>
        <family val="2"/>
        <scheme val="minor"/>
      </rPr>
      <t xml:space="preserve">
4 years or 100,000 miles</t>
    </r>
  </si>
  <si>
    <r>
      <rPr>
        <sz val="9"/>
        <color theme="4"/>
        <rFont val="Calibri"/>
        <family val="2"/>
        <scheme val="minor"/>
      </rPr>
      <t>Minivan (MV) or Van (VN)</t>
    </r>
    <r>
      <rPr>
        <sz val="9"/>
        <color theme="1"/>
        <rFont val="Calibri"/>
        <family val="2"/>
        <scheme val="minor"/>
      </rPr>
      <t xml:space="preserve">
4 years or 100,000 miles</t>
    </r>
  </si>
  <si>
    <r>
      <rPr>
        <sz val="9"/>
        <color theme="4"/>
        <rFont val="Calibri"/>
        <family val="2"/>
        <scheme val="minor"/>
      </rPr>
      <t>Cutaway (CU)</t>
    </r>
    <r>
      <rPr>
        <sz val="9"/>
        <color theme="1"/>
        <rFont val="Calibri"/>
        <family val="2"/>
        <scheme val="minor"/>
      </rPr>
      <t xml:space="preserve">
5 years or 150,000 miles</t>
    </r>
  </si>
  <si>
    <r>
      <rPr>
        <sz val="9"/>
        <color theme="4"/>
        <rFont val="Calibri"/>
        <family val="2"/>
        <scheme val="minor"/>
      </rPr>
      <t>Bus (MB) GVW 14,000 - 19,000 lbs</t>
    </r>
    <r>
      <rPr>
        <sz val="9"/>
        <color theme="1"/>
        <rFont val="Calibri"/>
        <family val="2"/>
        <scheme val="minor"/>
      </rPr>
      <t xml:space="preserve">
7 years or 200,000 miles</t>
    </r>
  </si>
  <si>
    <r>
      <rPr>
        <sz val="9"/>
        <color theme="4"/>
        <rFont val="Calibri"/>
        <family val="2"/>
        <scheme val="minor"/>
      </rPr>
      <t>Bus (MB) GVW 19,001 - 27,000 lbs</t>
    </r>
    <r>
      <rPr>
        <sz val="9"/>
        <color theme="1"/>
        <rFont val="Calibri"/>
        <family val="2"/>
        <scheme val="minor"/>
      </rPr>
      <t xml:space="preserve">
10 years or 350,000 miles</t>
    </r>
  </si>
  <si>
    <r>
      <rPr>
        <sz val="9"/>
        <color theme="4"/>
        <rFont val="Calibri"/>
        <family val="2"/>
        <scheme val="minor"/>
      </rPr>
      <t>Bus (MB) GVW greater than 27,001 lbs</t>
    </r>
    <r>
      <rPr>
        <sz val="9"/>
        <color theme="1"/>
        <rFont val="Calibri"/>
        <family val="2"/>
        <scheme val="minor"/>
      </rPr>
      <t xml:space="preserve">
12 years or 500,000 miles</t>
    </r>
  </si>
  <si>
    <t>Notes</t>
  </si>
  <si>
    <t>Useful Service Life Remaining
(in Months)</t>
  </si>
  <si>
    <t>Useful Service Life Benchmark
(Not Minimum Useful Service Life)</t>
  </si>
  <si>
    <r>
      <rPr>
        <sz val="9"/>
        <color theme="4"/>
        <rFont val="Calibri"/>
        <family val="2"/>
        <scheme val="minor"/>
      </rPr>
      <t xml:space="preserve">Owned outright by private entity </t>
    </r>
    <r>
      <rPr>
        <sz val="9"/>
        <color theme="1"/>
        <rFont val="Calibri"/>
        <family val="2"/>
        <scheme val="minor"/>
      </rPr>
      <t>(OOPE)</t>
    </r>
  </si>
  <si>
    <r>
      <rPr>
        <sz val="9"/>
        <color theme="4"/>
        <rFont val="Calibri"/>
        <family val="2"/>
        <scheme val="minor"/>
      </rPr>
      <t xml:space="preserve">Owned outright by public agency </t>
    </r>
    <r>
      <rPr>
        <sz val="9"/>
        <color theme="1"/>
        <rFont val="Calibri"/>
        <family val="2"/>
        <scheme val="minor"/>
      </rPr>
      <t>(OOPA)</t>
    </r>
  </si>
  <si>
    <r>
      <rPr>
        <sz val="9"/>
        <color theme="4"/>
        <rFont val="Calibri"/>
        <family val="2"/>
        <scheme val="minor"/>
      </rPr>
      <t xml:space="preserve">Leased or borrowed from related parties by a public agency </t>
    </r>
    <r>
      <rPr>
        <sz val="9"/>
        <color theme="1"/>
        <rFont val="Calibri"/>
        <family val="2"/>
        <scheme val="minor"/>
      </rPr>
      <t>(LRPA)</t>
    </r>
  </si>
  <si>
    <r>
      <rPr>
        <sz val="9"/>
        <color theme="4"/>
        <rFont val="Calibri"/>
        <family val="2"/>
        <scheme val="minor"/>
      </rPr>
      <t xml:space="preserve">Leased or borrowed from related parties by a private entity </t>
    </r>
    <r>
      <rPr>
        <sz val="9"/>
        <color theme="1"/>
        <rFont val="Calibri"/>
        <family val="2"/>
        <scheme val="minor"/>
      </rPr>
      <t>(LRPE)</t>
    </r>
  </si>
  <si>
    <r>
      <rPr>
        <sz val="9"/>
        <color theme="4"/>
        <rFont val="Calibri"/>
        <family val="2"/>
        <scheme val="minor"/>
      </rPr>
      <t xml:space="preserve">Leased under lease purchase agreement by a public agency </t>
    </r>
    <r>
      <rPr>
        <sz val="9"/>
        <color theme="1"/>
        <rFont val="Calibri"/>
        <family val="2"/>
        <scheme val="minor"/>
      </rPr>
      <t>(LPPA)</t>
    </r>
  </si>
  <si>
    <r>
      <rPr>
        <sz val="9"/>
        <color theme="4"/>
        <rFont val="Calibri"/>
        <family val="2"/>
        <scheme val="minor"/>
      </rPr>
      <t xml:space="preserve">Leased under lease purchase agreement by a private entity </t>
    </r>
    <r>
      <rPr>
        <sz val="9"/>
        <color theme="1"/>
        <rFont val="Calibri"/>
        <family val="2"/>
        <scheme val="minor"/>
      </rPr>
      <t>(LPPE)</t>
    </r>
  </si>
  <si>
    <r>
      <rPr>
        <sz val="9"/>
        <color theme="4"/>
        <rFont val="Calibri"/>
        <family val="2"/>
        <scheme val="minor"/>
      </rPr>
      <t xml:space="preserve">True lease by private entity </t>
    </r>
    <r>
      <rPr>
        <sz val="9"/>
        <color theme="1"/>
        <rFont val="Calibri"/>
        <family val="2"/>
        <scheme val="minor"/>
      </rPr>
      <t>(TLPE)</t>
    </r>
  </si>
  <si>
    <r>
      <rPr>
        <sz val="9"/>
        <color theme="4"/>
        <rFont val="Calibri"/>
        <family val="2"/>
        <scheme val="minor"/>
      </rPr>
      <t xml:space="preserve">True lease by public agency </t>
    </r>
    <r>
      <rPr>
        <sz val="9"/>
        <color theme="1"/>
        <rFont val="Calibri"/>
        <family val="2"/>
        <scheme val="minor"/>
      </rPr>
      <t>(TLPA)</t>
    </r>
  </si>
  <si>
    <t>Wheelchair Capacity</t>
  </si>
  <si>
    <t>Seating Capacity (incl. driver)</t>
  </si>
  <si>
    <t>41'</t>
  </si>
  <si>
    <t>42'</t>
  </si>
  <si>
    <t>43'</t>
  </si>
  <si>
    <t>44'</t>
  </si>
  <si>
    <t>45'</t>
  </si>
  <si>
    <t>46'</t>
  </si>
  <si>
    <t>47'</t>
  </si>
  <si>
    <t>48'</t>
  </si>
  <si>
    <t>49'</t>
  </si>
  <si>
    <t>50'</t>
  </si>
  <si>
    <t>Model Year</t>
  </si>
  <si>
    <t>Make</t>
  </si>
  <si>
    <t>Model</t>
  </si>
  <si>
    <t>Service Vehicle
Automobiles</t>
  </si>
  <si>
    <t>Service Vehicle
Steel Wheel Vehicles</t>
  </si>
  <si>
    <t>Service Vehicle
Trucks and Other Rubber Tire Vehicles</t>
  </si>
  <si>
    <r>
      <rPr>
        <b/>
        <sz val="9"/>
        <color rgb="FFFF0000"/>
        <rFont val="Calibri"/>
        <family val="2"/>
      </rPr>
      <t>5 - Excellent</t>
    </r>
    <r>
      <rPr>
        <sz val="9"/>
        <color theme="1"/>
        <rFont val="Calibri"/>
        <family val="2"/>
        <scheme val="minor"/>
      </rPr>
      <t xml:space="preserve"> - like new - no major problems exist - only routine maintenance </t>
    </r>
  </si>
  <si>
    <t>Age
(in Years)</t>
  </si>
  <si>
    <t>Build Month/Year
(Not Model Year)</t>
  </si>
  <si>
    <t>TAM Condition Rating</t>
  </si>
  <si>
    <t>Secondary Mode
(if applicable)</t>
  </si>
  <si>
    <t>Tertiary Mode
(if applicable)</t>
  </si>
  <si>
    <t>Original Purchase Price</t>
  </si>
  <si>
    <t>Funding
(Original Funding Source for the Vehicle)</t>
  </si>
  <si>
    <t>Mileage</t>
  </si>
  <si>
    <t>Anticipated Replacement Date</t>
  </si>
  <si>
    <t>Age
(in Months)</t>
  </si>
  <si>
    <t>Useful Service Life Remaining
(in Years)</t>
  </si>
  <si>
    <t>Projected Replacement Date</t>
  </si>
  <si>
    <t>Month/Year of Condition Rating</t>
  </si>
  <si>
    <r>
      <rPr>
        <sz val="9"/>
        <color theme="4"/>
        <rFont val="Calibri"/>
        <family val="2"/>
        <scheme val="minor"/>
      </rPr>
      <t xml:space="preserve">RAFP - Formula Grant for Rural Areas </t>
    </r>
    <r>
      <rPr>
        <sz val="9"/>
        <rFont val="Calibri"/>
        <family val="2"/>
        <scheme val="minor"/>
      </rPr>
      <t>(§5311)</t>
    </r>
  </si>
  <si>
    <r>
      <rPr>
        <sz val="9"/>
        <color theme="4"/>
        <rFont val="Calibri"/>
        <family val="2"/>
        <scheme val="minor"/>
      </rPr>
      <t xml:space="preserve">EMSID - Enhanced Mobility of Seniors &amp; Individuals with Disabilities </t>
    </r>
    <r>
      <rPr>
        <sz val="9"/>
        <rFont val="Calibri"/>
        <family val="2"/>
        <scheme val="minor"/>
      </rPr>
      <t>(§5310)</t>
    </r>
  </si>
  <si>
    <r>
      <rPr>
        <sz val="9"/>
        <color theme="4"/>
        <rFont val="Calibri"/>
        <family val="2"/>
        <scheme val="minor"/>
      </rPr>
      <t xml:space="preserve">UA - Urbanized Area Formula Program </t>
    </r>
    <r>
      <rPr>
        <sz val="9"/>
        <rFont val="Calibri"/>
        <family val="2"/>
        <scheme val="minor"/>
      </rPr>
      <t>(§5307)</t>
    </r>
  </si>
  <si>
    <r>
      <rPr>
        <sz val="9"/>
        <color theme="4"/>
        <rFont val="Calibri"/>
        <family val="2"/>
        <scheme val="minor"/>
      </rPr>
      <t xml:space="preserve">OF - Other Federal Funds </t>
    </r>
    <r>
      <rPr>
        <sz val="9"/>
        <color theme="1"/>
        <rFont val="Calibri"/>
        <family val="2"/>
        <scheme val="minor"/>
      </rPr>
      <t>(includes §5339)</t>
    </r>
  </si>
  <si>
    <t>NFPA - Non-Federal Public Funds</t>
  </si>
  <si>
    <t>NFPE - Non-Federal Private Funds</t>
  </si>
  <si>
    <t>Vehicle Type
Minimum Useful Service Life (years/miles)</t>
  </si>
  <si>
    <t>Print Area</t>
  </si>
  <si>
    <r>
      <t xml:space="preserve">Transit Asset Management (TAM) Vehicle Inventory Form     </t>
    </r>
    <r>
      <rPr>
        <b/>
        <sz val="9"/>
        <rFont val="Calibri"/>
        <family val="2"/>
        <scheme val="minor"/>
      </rPr>
      <t>ALL FIELDS MUST BE COMPLETED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</si>
</sst>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_);[Red]\(0\)"/>
    <numFmt numFmtId="165" formatCode="mmmm\ yyyy"/>
    <numFmt numFmtId="166" formatCode="0.00_);[Red]\(0.00\)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4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rgb="FFFF0000"/>
      <name val="Calibri"/>
      <family val="2"/>
    </font>
    <font>
      <sz val="9"/>
      <color indexed="10"/>
      <name val="Calibri"/>
      <family val="2"/>
    </font>
    <font>
      <sz val="9"/>
      <color rgb="FF00B050"/>
      <name val="Calibri"/>
      <family val="2"/>
      <scheme val="minor"/>
    </font>
    <font>
      <sz val="9"/>
      <color theme="7" tint="-0.249977111117893"/>
      <name val="Calibri"/>
      <family val="2"/>
      <scheme val="minor"/>
    </font>
    <font>
      <u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" fillId="4" borderId="6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Protection="1"/>
    <xf numFmtId="0" fontId="3" fillId="0" borderId="0" xfId="0" applyFon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65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6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165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vertical="center"/>
    </xf>
    <xf numFmtId="4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vertical="center"/>
    </xf>
    <xf numFmtId="0" fontId="13" fillId="3" borderId="0" xfId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4" fontId="4" fillId="6" borderId="2" xfId="0" applyNumberFormat="1" applyFont="1" applyFill="1" applyBorder="1" applyAlignment="1" applyProtection="1">
      <alignment horizontal="center" vertical="center" wrapText="1"/>
    </xf>
    <xf numFmtId="3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0" applyNumberFormat="1" applyFont="1" applyBorder="1" applyAlignment="1" applyProtection="1">
      <alignment horizontal="center" vertical="center" wrapText="1"/>
      <protection locked="0"/>
    </xf>
    <xf numFmtId="2" fontId="3" fillId="6" borderId="2" xfId="0" applyNumberFormat="1" applyFont="1" applyFill="1" applyBorder="1" applyAlignment="1" applyProtection="1">
      <alignment horizontal="center" vertical="center" wrapText="1"/>
    </xf>
    <xf numFmtId="164" fontId="3" fillId="6" borderId="2" xfId="0" applyNumberFormat="1" applyFont="1" applyFill="1" applyBorder="1" applyAlignment="1" applyProtection="1">
      <alignment horizontal="center" vertical="center" wrapText="1"/>
    </xf>
    <xf numFmtId="166" fontId="3" fillId="6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Protection="1"/>
    <xf numFmtId="0" fontId="3" fillId="4" borderId="0" xfId="0" applyFont="1" applyFill="1" applyBorder="1" applyAlignment="1" applyProtection="1">
      <alignment vertical="center"/>
    </xf>
    <xf numFmtId="0" fontId="3" fillId="4" borderId="0" xfId="0" applyNumberFormat="1" applyFont="1" applyFill="1" applyBorder="1" applyAlignment="1" applyProtection="1">
      <alignment vertical="center"/>
    </xf>
    <xf numFmtId="0" fontId="3" fillId="4" borderId="0" xfId="0" applyFont="1" applyFill="1" applyProtection="1"/>
    <xf numFmtId="0" fontId="3" fillId="4" borderId="0" xfId="0" applyNumberFormat="1" applyFont="1" applyFill="1" applyProtection="1"/>
    <xf numFmtId="0" fontId="3" fillId="4" borderId="0" xfId="0" applyFont="1" applyFill="1" applyAlignment="1" applyProtection="1">
      <alignment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165" fontId="3" fillId="2" borderId="2" xfId="0" applyNumberFormat="1" applyFont="1" applyFill="1" applyBorder="1" applyAlignment="1" applyProtection="1">
      <alignment horizontal="center" vertical="center" wrapText="1"/>
    </xf>
    <xf numFmtId="44" fontId="3" fillId="2" borderId="2" xfId="0" applyNumberFormat="1" applyFont="1" applyFill="1" applyBorder="1" applyAlignment="1" applyProtection="1">
      <alignment horizontal="center" vertical="center" wrapText="1"/>
    </xf>
    <xf numFmtId="3" fontId="3" fillId="2" borderId="2" xfId="0" applyNumberFormat="1" applyFont="1" applyFill="1" applyBorder="1" applyAlignment="1" applyProtection="1">
      <alignment horizontal="center" vertical="center" wrapText="1"/>
    </xf>
    <xf numFmtId="1" fontId="3" fillId="2" borderId="2" xfId="0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/>
    <xf numFmtId="0" fontId="3" fillId="3" borderId="3" xfId="0" applyFont="1" applyFill="1" applyBorder="1" applyAlignment="1" applyProtection="1"/>
    <xf numFmtId="0" fontId="3" fillId="3" borderId="4" xfId="0" applyFont="1" applyFill="1" applyBorder="1" applyAlignment="1" applyProtection="1"/>
  </cellXfs>
  <cellStyles count="2">
    <cellStyle name="Hyperlink" xfId="1" builtinId="8"/>
    <cellStyle name="Normal" xfId="0" builtinId="0"/>
  </cellStyles>
  <dxfs count="6">
    <dxf>
      <fill>
        <patternFill patternType="lightUp">
          <fgColor theme="0" tint="-0.24994659260841701"/>
        </patternFill>
      </fill>
    </dxf>
    <dxf>
      <fill>
        <patternFill patternType="lightUp">
          <fgColor theme="4"/>
          <bgColor auto="1"/>
        </patternFill>
      </fill>
    </dxf>
    <dxf>
      <font>
        <b val="0"/>
        <i val="0"/>
      </font>
      <fill>
        <patternFill patternType="lightDown">
          <fgColor theme="5" tint="0.39991454817346722"/>
        </patternFill>
      </fill>
    </dxf>
    <dxf>
      <fill>
        <patternFill patternType="lightUp">
          <fgColor theme="4"/>
          <bgColor auto="1"/>
        </patternFill>
      </fill>
    </dxf>
    <dxf>
      <fill>
        <patternFill patternType="lightUp">
          <fgColor theme="4"/>
          <bgColor auto="1"/>
        </patternFill>
      </fill>
    </dxf>
    <dxf>
      <fill>
        <patternFill patternType="lightUp">
          <fgColor theme="4"/>
          <bgColor auto="1"/>
        </patternFill>
      </fill>
    </dxf>
  </dxfs>
  <tableStyles count="0" defaultTableStyle="TableStyleMedium2" defaultPivotStyle="PivotStyleLight16"/>
  <colors>
    <mruColors>
      <color rgb="FFEAF3FA"/>
      <color rgb="FFFECED1"/>
      <color rgb="FFA568D2"/>
      <color rgb="FFFFFBEF"/>
      <color rgb="FF0054A4"/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2CB61-B45C-4938-BD07-86810B2C134A}">
  <sheetPr codeName="Sheet3">
    <tabColor rgb="FFFF0000"/>
    <pageSetUpPr fitToPage="1"/>
  </sheetPr>
  <dimension ref="B1:BC26"/>
  <sheetViews>
    <sheetView tabSelected="1" zoomScaleNormal="100" zoomScaleSheetLayoutView="40" workbookViewId="0">
      <selection activeCell="D9" sqref="D9"/>
    </sheetView>
  </sheetViews>
  <sheetFormatPr defaultRowHeight="12" x14ac:dyDescent="0.2"/>
  <cols>
    <col min="1" max="1" width="1.7109375" style="33" customWidth="1"/>
    <col min="2" max="2" width="10.7109375" style="33" customWidth="1"/>
    <col min="3" max="4" width="8.7109375" style="33" customWidth="1"/>
    <col min="5" max="6" width="10.7109375" style="33" customWidth="1"/>
    <col min="7" max="7" width="35.7109375" style="33" customWidth="1"/>
    <col min="8" max="8" width="18.7109375" style="33" customWidth="1"/>
    <col min="9" max="9" width="10.7109375" style="33" customWidth="1"/>
    <col min="10" max="12" width="14.7109375" style="33" customWidth="1"/>
    <col min="13" max="13" width="15.7109375" style="33" customWidth="1"/>
    <col min="14" max="18" width="10.7109375" style="33" customWidth="1"/>
    <col min="19" max="19" width="30.7109375" style="33" customWidth="1"/>
    <col min="20" max="21" width="10.7109375" style="33" customWidth="1"/>
    <col min="22" max="25" width="15.7109375" style="33" customWidth="1"/>
    <col min="26" max="26" width="62.7109375" style="33" customWidth="1"/>
    <col min="27" max="27" width="15.7109375" style="33" customWidth="1"/>
    <col min="28" max="28" width="40.7109375" style="33" customWidth="1"/>
    <col min="29" max="29" width="15.7109375" style="33" customWidth="1"/>
    <col min="30" max="31" width="40.7109375" style="33" customWidth="1"/>
    <col min="32" max="32" width="1.7109375" style="33" customWidth="1"/>
    <col min="33" max="34" width="9.140625" style="33"/>
    <col min="35" max="35" width="10.7109375" style="57" customWidth="1"/>
    <col min="36" max="36" width="8.7109375" style="33" customWidth="1"/>
    <col min="37" max="38" width="10.7109375" style="33" customWidth="1"/>
    <col min="39" max="39" width="35.7109375" style="33" customWidth="1"/>
    <col min="40" max="40" width="18.7109375" style="33" customWidth="1"/>
    <col min="41" max="43" width="15.7109375" style="33" customWidth="1"/>
    <col min="44" max="47" width="10.7109375" style="33" customWidth="1"/>
    <col min="48" max="48" width="40.7109375" style="33" customWidth="1"/>
    <col min="49" max="49" width="15.7109375" style="33" customWidth="1"/>
    <col min="50" max="50" width="40.7109375" style="33" customWidth="1"/>
    <col min="51" max="51" width="10.7109375" style="33" customWidth="1"/>
    <col min="52" max="52" width="62.7109375" style="33" customWidth="1"/>
    <col min="53" max="54" width="15.7109375" style="33" customWidth="1"/>
    <col min="55" max="16384" width="9.140625" style="33"/>
  </cols>
  <sheetData>
    <row r="1" spans="2:55" ht="5.0999999999999996" customHeight="1" x14ac:dyDescent="0.2"/>
    <row r="2" spans="2:55" s="50" customFormat="1" ht="15" customHeight="1" x14ac:dyDescent="0.25">
      <c r="B2" s="48" t="s">
        <v>143</v>
      </c>
      <c r="C2" s="46"/>
      <c r="D2" s="46"/>
      <c r="E2" s="46"/>
      <c r="F2" s="46"/>
      <c r="G2" s="48"/>
      <c r="H2" s="49"/>
      <c r="I2" s="48"/>
      <c r="J2" s="49"/>
      <c r="K2" s="48"/>
      <c r="L2" s="48"/>
      <c r="M2" s="48"/>
      <c r="N2" s="48"/>
      <c r="O2" s="48"/>
      <c r="P2" s="48"/>
      <c r="Q2" s="48"/>
      <c r="R2" s="48"/>
      <c r="S2" s="46"/>
      <c r="T2" s="49"/>
      <c r="U2" s="49"/>
      <c r="V2" s="48"/>
      <c r="W2" s="48"/>
      <c r="X2" s="48"/>
      <c r="Y2" s="48"/>
      <c r="Z2" s="46"/>
      <c r="AA2" s="46"/>
      <c r="AB2" s="48"/>
      <c r="AC2" s="48"/>
      <c r="AD2" s="48"/>
      <c r="AE2" s="49"/>
      <c r="AH2" s="58"/>
      <c r="AI2" s="59" t="s">
        <v>142</v>
      </c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</row>
    <row r="3" spans="2:55" s="34" customFormat="1" ht="5.0999999999999996" customHeight="1" x14ac:dyDescent="0.2">
      <c r="AH3" s="60"/>
      <c r="AI3" s="61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</row>
    <row r="4" spans="2:55" s="38" customFormat="1" ht="45" customHeight="1" x14ac:dyDescent="0.2">
      <c r="B4" s="35" t="s">
        <v>1</v>
      </c>
      <c r="C4" s="35" t="s">
        <v>10</v>
      </c>
      <c r="D4" s="36" t="s">
        <v>115</v>
      </c>
      <c r="E4" s="36" t="s">
        <v>116</v>
      </c>
      <c r="F4" s="36" t="s">
        <v>117</v>
      </c>
      <c r="G4" s="35" t="s">
        <v>141</v>
      </c>
      <c r="H4" s="35" t="s">
        <v>2</v>
      </c>
      <c r="I4" s="35" t="s">
        <v>8</v>
      </c>
      <c r="J4" s="35" t="s">
        <v>9</v>
      </c>
      <c r="K4" s="35" t="s">
        <v>125</v>
      </c>
      <c r="L4" s="37" t="s">
        <v>126</v>
      </c>
      <c r="M4" s="35" t="s">
        <v>123</v>
      </c>
      <c r="N4" s="35" t="s">
        <v>4</v>
      </c>
      <c r="O4" s="35" t="s">
        <v>5</v>
      </c>
      <c r="P4" s="35" t="s">
        <v>104</v>
      </c>
      <c r="Q4" s="35" t="s">
        <v>103</v>
      </c>
      <c r="R4" s="35" t="s">
        <v>129</v>
      </c>
      <c r="S4" s="35" t="s">
        <v>94</v>
      </c>
      <c r="T4" s="35" t="s">
        <v>131</v>
      </c>
      <c r="U4" s="35" t="s">
        <v>122</v>
      </c>
      <c r="V4" s="35" t="s">
        <v>93</v>
      </c>
      <c r="W4" s="35" t="s">
        <v>132</v>
      </c>
      <c r="X4" s="35" t="s">
        <v>133</v>
      </c>
      <c r="Y4" s="35" t="s">
        <v>130</v>
      </c>
      <c r="Z4" s="35" t="s">
        <v>124</v>
      </c>
      <c r="AA4" s="35" t="s">
        <v>134</v>
      </c>
      <c r="AB4" s="35" t="s">
        <v>6</v>
      </c>
      <c r="AC4" s="35" t="s">
        <v>127</v>
      </c>
      <c r="AD4" s="35" t="s">
        <v>128</v>
      </c>
      <c r="AE4" s="35" t="s">
        <v>92</v>
      </c>
      <c r="AH4" s="62"/>
      <c r="AI4" s="63" t="str">
        <f>B4</f>
        <v>Agency Fleet ID</v>
      </c>
      <c r="AJ4" s="64" t="str">
        <f>D4</f>
        <v>Model Year</v>
      </c>
      <c r="AK4" s="64" t="str">
        <f>E4</f>
        <v>Make</v>
      </c>
      <c r="AL4" s="64" t="str">
        <f>F4</f>
        <v>Model</v>
      </c>
      <c r="AM4" s="64" t="str">
        <f>G4</f>
        <v>Vehicle Type
Minimum Useful Service Life (years/miles)</v>
      </c>
      <c r="AN4" s="64" t="str">
        <f>H4</f>
        <v>17-digit VIN</v>
      </c>
      <c r="AO4" s="64" t="str">
        <f>J4</f>
        <v>Primary Mode</v>
      </c>
      <c r="AP4" s="64" t="str">
        <f>K4</f>
        <v>Secondary Mode
(if applicable)</v>
      </c>
      <c r="AQ4" s="65" t="str">
        <f>M4</f>
        <v>Build Month/Year
(Not Model Year)</v>
      </c>
      <c r="AR4" s="65" t="str">
        <f>N4</f>
        <v>Fuel Type</v>
      </c>
      <c r="AS4" s="65" t="str">
        <f>O4</f>
        <v>Length</v>
      </c>
      <c r="AT4" s="65" t="str">
        <f>P4</f>
        <v>Seating Capacity (incl. driver)</v>
      </c>
      <c r="AU4" s="65" t="str">
        <f>Q4</f>
        <v>Wheelchair Capacity</v>
      </c>
      <c r="AV4" s="64" t="str">
        <f>AB4</f>
        <v>Ownership</v>
      </c>
      <c r="AW4" s="66" t="str">
        <f>AC4</f>
        <v>Original Purchase Price</v>
      </c>
      <c r="AX4" s="64" t="str">
        <f>AD4</f>
        <v>Funding
(Original Funding Source for the Vehicle)</v>
      </c>
      <c r="AY4" s="67" t="str">
        <f>R4</f>
        <v>Mileage</v>
      </c>
      <c r="AZ4" s="64" t="str">
        <f>Z4</f>
        <v>TAM Condition Rating</v>
      </c>
      <c r="BA4" s="65" t="str">
        <f>AA4</f>
        <v>Month/Year of Condition Rating</v>
      </c>
      <c r="BB4" s="65" t="str">
        <f>Y4</f>
        <v>Anticipated Replacement Date</v>
      </c>
      <c r="BC4" s="62"/>
    </row>
    <row r="5" spans="2:55" s="38" customFormat="1" ht="30" customHeight="1" x14ac:dyDescent="0.2">
      <c r="B5" s="31"/>
      <c r="C5" s="39"/>
      <c r="D5" s="39"/>
      <c r="E5" s="39"/>
      <c r="F5" s="39"/>
      <c r="G5" s="30"/>
      <c r="H5" s="30"/>
      <c r="I5" s="39"/>
      <c r="J5" s="39"/>
      <c r="K5" s="39"/>
      <c r="L5" s="39"/>
      <c r="M5" s="40"/>
      <c r="N5" s="39"/>
      <c r="O5" s="39"/>
      <c r="P5" s="39"/>
      <c r="Q5" s="39"/>
      <c r="R5" s="52"/>
      <c r="S5" s="39"/>
      <c r="T5" s="41" t="str">
        <f>IF(ISBLANK(M5), "", ('TAM Datasheet'!$C$12-M5)/(365/12))</f>
        <v/>
      </c>
      <c r="U5" s="54" t="str">
        <f>IF(ISBLANK(S5),"",T5/12)</f>
        <v/>
      </c>
      <c r="V5" s="55" t="str">
        <f>IF(ISBLANK(S5), "", _xlfn.IFS(S5='TAM Datasheet'!$E$2, 'TAM Datasheet'!$F$2-TAM!T5, S5='TAM Datasheet'!$E$3, 'TAM Datasheet'!$F$3-TAM!T5, S5='TAM Datasheet'!$E$4, 'TAM Datasheet'!$F$4-TAM!T5, S5='TAM Datasheet'!$E$5, 'TAM Datasheet'!$F$5-TAM!T5, S5='TAM Datasheet'!$E$6, 'TAM Datasheet'!$F$6-TAM!T5, S5='TAM Datasheet'!$E$7, 'TAM Datasheet'!$F$7-TAM!T5, S5='TAM Datasheet'!$E$8, 'TAM Datasheet'!$F$8-TAM!T5))</f>
        <v/>
      </c>
      <c r="W5" s="56" t="str">
        <f>IF(ISBLANK(S5),"",V5/12)</f>
        <v/>
      </c>
      <c r="X5" s="51" t="str" cm="1">
        <f t="array" ref="X5">TEXT(IF(ISBLANK(S5),"",_xlfn.IFS(S5='TAM Datasheet'!$E$2,$M5+2920,S5='TAM Datasheet'!$E$3,$M5+2920,S5='TAM Datasheet'!$E$4,$M5+3650,S5='TAM Datasheet'!$E$5,$M5+5110,S5='TAM Datasheet'!$E$6,$M5+2920,S5='TAM Datasheet'!$E$7,$M5+9125,S5='TAM Datasheet'!$E$8,$M5+5110)),"mmmm yyyy")</f>
        <v/>
      </c>
      <c r="Y5" s="40"/>
      <c r="Z5" s="42"/>
      <c r="AA5" s="40"/>
      <c r="AB5" s="39"/>
      <c r="AC5" s="47"/>
      <c r="AD5" s="39"/>
      <c r="AE5" s="39"/>
      <c r="AH5" s="62"/>
      <c r="AI5" s="64" t="str">
        <f>IF(ISBLANK(B5),"",(B5))</f>
        <v/>
      </c>
      <c r="AJ5" s="64" t="str">
        <f>IF(ISBLANK(D5),"",(D5))</f>
        <v/>
      </c>
      <c r="AK5" s="64" t="str">
        <f>IF(ISBLANK(E5),"",(E5))</f>
        <v/>
      </c>
      <c r="AL5" s="64" t="str">
        <f>IF(ISBLANK(F5),"",(F5))</f>
        <v/>
      </c>
      <c r="AM5" s="64" t="str">
        <f>IF(ISBLANK(G5),"",(G5))</f>
        <v/>
      </c>
      <c r="AN5" s="64" t="str">
        <f>IF(ISBLANK(H5),"",(H5))</f>
        <v/>
      </c>
      <c r="AO5" s="64" t="str">
        <f>IF(ISBLANK(J5),"",(J5))</f>
        <v/>
      </c>
      <c r="AP5" s="64" t="str">
        <f>IF(ISBLANK(K5),"",(K5))</f>
        <v/>
      </c>
      <c r="AQ5" s="65" t="str">
        <f>IF(ISBLANK(M5),"",(M5))</f>
        <v/>
      </c>
      <c r="AR5" s="65" t="str">
        <f>IF(ISBLANK(N5),"",(N5))</f>
        <v/>
      </c>
      <c r="AS5" s="65" t="str">
        <f>IF(ISBLANK(O5),"",(O5))</f>
        <v/>
      </c>
      <c r="AT5" s="68" t="str">
        <f>IF(ISBLANK(P5),"",(P5))</f>
        <v/>
      </c>
      <c r="AU5" s="68" t="str">
        <f>IF(ISBLANK(Q5),"",(Q5))</f>
        <v/>
      </c>
      <c r="AV5" s="64" t="str">
        <f>IF(ISBLANK(AB5),"",(AB5))</f>
        <v/>
      </c>
      <c r="AW5" s="66" t="str">
        <f>IF(ISBLANK(AC5),"",(AC5))</f>
        <v/>
      </c>
      <c r="AX5" s="64" t="str">
        <f>IF(ISBLANK(AD5),"",(AD5))</f>
        <v/>
      </c>
      <c r="AY5" s="67" t="str">
        <f>IF(ISBLANK(R5),"",(R5))</f>
        <v/>
      </c>
      <c r="AZ5" s="64" t="str">
        <f>IF(ISBLANK(Z5),"",(Z5))</f>
        <v/>
      </c>
      <c r="BA5" s="65" t="str">
        <f>IF(ISBLANK(AA5),"",(AA5))</f>
        <v/>
      </c>
      <c r="BB5" s="65" t="str">
        <f>IF(ISBLANK(Y5),"",(Y5))</f>
        <v/>
      </c>
      <c r="BC5" s="62"/>
    </row>
    <row r="6" spans="2:55" s="38" customFormat="1" ht="30" customHeight="1" x14ac:dyDescent="0.2">
      <c r="B6" s="31"/>
      <c r="C6" s="39"/>
      <c r="D6" s="39"/>
      <c r="E6" s="39"/>
      <c r="F6" s="39"/>
      <c r="G6" s="30"/>
      <c r="H6" s="30"/>
      <c r="I6" s="39"/>
      <c r="J6" s="39"/>
      <c r="K6" s="39"/>
      <c r="L6" s="39"/>
      <c r="M6" s="43"/>
      <c r="N6" s="44"/>
      <c r="O6" s="39"/>
      <c r="P6" s="44"/>
      <c r="Q6" s="44"/>
      <c r="R6" s="53"/>
      <c r="S6" s="39"/>
      <c r="T6" s="41" t="str">
        <f>IF(ISBLANK(M6), "", ('TAM Datasheet'!$C$12-M6)/(365/12))</f>
        <v/>
      </c>
      <c r="U6" s="54" t="str">
        <f t="shared" ref="U6:U24" si="0">IF(ISBLANK(S6),"",T6/12)</f>
        <v/>
      </c>
      <c r="V6" s="55" t="str">
        <f>IF(ISBLANK(S6), "", _xlfn.IFS(S6='TAM Datasheet'!$E$2, 'TAM Datasheet'!$F$2-TAM!T6, S6='TAM Datasheet'!$E$3, 'TAM Datasheet'!$F$3-TAM!T6, S6='TAM Datasheet'!$E$4, 'TAM Datasheet'!$F$4-TAM!T6, S6='TAM Datasheet'!$E$5, 'TAM Datasheet'!$F$5-TAM!T6, S6='TAM Datasheet'!$E$6, 'TAM Datasheet'!$F$6-TAM!T6, S6='TAM Datasheet'!$E$7, 'TAM Datasheet'!$F$7-TAM!T6, S6='TAM Datasheet'!$E$8, 'TAM Datasheet'!$F$8-TAM!T6))</f>
        <v/>
      </c>
      <c r="W6" s="56" t="str">
        <f t="shared" ref="W6:W24" si="1">IF(ISBLANK(S6),"",V6/12)</f>
        <v/>
      </c>
      <c r="X6" s="51" t="str" cm="1">
        <f t="array" ref="X6">TEXT(IF(ISBLANK(S6),"",_xlfn.IFS(S6='TAM Datasheet'!$E$2,$M6+2920,S6='TAM Datasheet'!$E$3,$M6+2920,S6='TAM Datasheet'!$E$4,$M6+3650,S6='TAM Datasheet'!$E$5,$M6+5110,S6='TAM Datasheet'!$E$6,$M6+2920,S6='TAM Datasheet'!$E$7,$M6+9125,S6='TAM Datasheet'!$E$8,$M6+5110)),"mmmm yyyy")</f>
        <v/>
      </c>
      <c r="Y6" s="43"/>
      <c r="Z6" s="45"/>
      <c r="AA6" s="43"/>
      <c r="AB6" s="39"/>
      <c r="AC6" s="47"/>
      <c r="AD6" s="39"/>
      <c r="AE6" s="39"/>
      <c r="AH6" s="62"/>
      <c r="AI6" s="64" t="str">
        <f t="shared" ref="AI6:AI24" si="2">IF(ISBLANK(B6),"",(B6))</f>
        <v/>
      </c>
      <c r="AJ6" s="64" t="str">
        <f t="shared" ref="AJ6:AJ24" si="3">IF(ISBLANK(D6),"",(D6))</f>
        <v/>
      </c>
      <c r="AK6" s="64" t="str">
        <f t="shared" ref="AK6:AK24" si="4">IF(ISBLANK(E6),"",(E6))</f>
        <v/>
      </c>
      <c r="AL6" s="64" t="str">
        <f t="shared" ref="AL6:AL24" si="5">IF(ISBLANK(F6),"",(F6))</f>
        <v/>
      </c>
      <c r="AM6" s="64" t="str">
        <f t="shared" ref="AM6:AM24" si="6">IF(ISBLANK(G6),"",(G6))</f>
        <v/>
      </c>
      <c r="AN6" s="64" t="str">
        <f t="shared" ref="AN6:AN24" si="7">IF(ISBLANK(H6),"",(H6))</f>
        <v/>
      </c>
      <c r="AO6" s="64" t="str">
        <f t="shared" ref="AO6:AO24" si="8">IF(ISBLANK(J6),"",(J6))</f>
        <v/>
      </c>
      <c r="AP6" s="64" t="str">
        <f t="shared" ref="AP6:AP24" si="9">IF(ISBLANK(K6),"",(K6))</f>
        <v/>
      </c>
      <c r="AQ6" s="65" t="str">
        <f t="shared" ref="AQ6:AQ24" si="10">IF(ISBLANK(M6),"",(M6))</f>
        <v/>
      </c>
      <c r="AR6" s="65" t="str">
        <f t="shared" ref="AR6:AR24" si="11">IF(ISBLANK(N6),"",(N6))</f>
        <v/>
      </c>
      <c r="AS6" s="65" t="str">
        <f t="shared" ref="AS6:AS24" si="12">IF(ISBLANK(O6),"",(O6))</f>
        <v/>
      </c>
      <c r="AT6" s="68" t="str">
        <f t="shared" ref="AT6:AT24" si="13">IF(ISBLANK(P6),"",(P6))</f>
        <v/>
      </c>
      <c r="AU6" s="68" t="str">
        <f t="shared" ref="AU6:AU24" si="14">IF(ISBLANK(Q6),"",(Q6))</f>
        <v/>
      </c>
      <c r="AV6" s="64" t="str">
        <f t="shared" ref="AV6:AV24" si="15">IF(ISBLANK(AB6),"",(AB6))</f>
        <v/>
      </c>
      <c r="AW6" s="66" t="str">
        <f t="shared" ref="AW6:AW24" si="16">IF(ISBLANK(AC6),"",(AC6))</f>
        <v/>
      </c>
      <c r="AX6" s="64" t="str">
        <f t="shared" ref="AX6:AX24" si="17">IF(ISBLANK(AD6),"",(AD6))</f>
        <v/>
      </c>
      <c r="AY6" s="67" t="str">
        <f t="shared" ref="AY6:AY24" si="18">IF(ISBLANK(R6),"",(R6))</f>
        <v/>
      </c>
      <c r="AZ6" s="64" t="str">
        <f t="shared" ref="AZ6:AZ24" si="19">IF(ISBLANK(Z6),"",(Z6))</f>
        <v/>
      </c>
      <c r="BA6" s="65" t="str">
        <f t="shared" ref="BA6:BA24" si="20">IF(ISBLANK(AA6),"",(AA6))</f>
        <v/>
      </c>
      <c r="BB6" s="65" t="str">
        <f t="shared" ref="BB6:BB24" si="21">IF(ISBLANK(Y6),"",(Y6))</f>
        <v/>
      </c>
      <c r="BC6" s="62"/>
    </row>
    <row r="7" spans="2:55" s="38" customFormat="1" ht="30" customHeight="1" x14ac:dyDescent="0.2">
      <c r="B7" s="31"/>
      <c r="C7" s="39"/>
      <c r="D7" s="39"/>
      <c r="E7" s="39"/>
      <c r="F7" s="39"/>
      <c r="G7" s="30"/>
      <c r="H7" s="30"/>
      <c r="I7" s="39"/>
      <c r="J7" s="39"/>
      <c r="K7" s="39"/>
      <c r="L7" s="39"/>
      <c r="M7" s="43"/>
      <c r="N7" s="39"/>
      <c r="O7" s="39"/>
      <c r="P7" s="39"/>
      <c r="Q7" s="39"/>
      <c r="R7" s="52"/>
      <c r="S7" s="39"/>
      <c r="T7" s="41" t="str">
        <f>IF(ISBLANK(M7), "", ('TAM Datasheet'!$C$12-M7)/(365/12))</f>
        <v/>
      </c>
      <c r="U7" s="54" t="str">
        <f t="shared" si="0"/>
        <v/>
      </c>
      <c r="V7" s="55" t="str">
        <f>IF(ISBLANK(S7), "", _xlfn.IFS(S7='TAM Datasheet'!$E$2, 'TAM Datasheet'!$F$2-TAM!T7, S7='TAM Datasheet'!$E$3, 'TAM Datasheet'!$F$3-TAM!T7, S7='TAM Datasheet'!$E$4, 'TAM Datasheet'!$F$4-TAM!T7, S7='TAM Datasheet'!$E$5, 'TAM Datasheet'!$F$5-TAM!T7, S7='TAM Datasheet'!$E$6, 'TAM Datasheet'!$F$6-TAM!T7, S7='TAM Datasheet'!$E$7, 'TAM Datasheet'!$F$7-TAM!T7, S7='TAM Datasheet'!$E$8, 'TAM Datasheet'!$F$8-TAM!T7))</f>
        <v/>
      </c>
      <c r="W7" s="56" t="str">
        <f t="shared" si="1"/>
        <v/>
      </c>
      <c r="X7" s="51" t="str" cm="1">
        <f t="array" ref="X7">TEXT(IF(ISBLANK(S7),"",_xlfn.IFS(S7='TAM Datasheet'!$E$2,$M7+2920,S7='TAM Datasheet'!$E$3,$M7+2920,S7='TAM Datasheet'!$E$4,$M7+3650,S7='TAM Datasheet'!$E$5,$M7+5110,S7='TAM Datasheet'!$E$6,$M7+2920,S7='TAM Datasheet'!$E$7,$M7+9125,S7='TAM Datasheet'!$E$8,$M7+5110)),"mmmm yyyy")</f>
        <v/>
      </c>
      <c r="Y7" s="43"/>
      <c r="Z7" s="45"/>
      <c r="AA7" s="43"/>
      <c r="AB7" s="39"/>
      <c r="AC7" s="47"/>
      <c r="AD7" s="39"/>
      <c r="AE7" s="39"/>
      <c r="AH7" s="62"/>
      <c r="AI7" s="64" t="str">
        <f t="shared" si="2"/>
        <v/>
      </c>
      <c r="AJ7" s="64" t="str">
        <f t="shared" si="3"/>
        <v/>
      </c>
      <c r="AK7" s="64" t="str">
        <f t="shared" si="4"/>
        <v/>
      </c>
      <c r="AL7" s="64" t="str">
        <f t="shared" si="5"/>
        <v/>
      </c>
      <c r="AM7" s="64" t="str">
        <f t="shared" si="6"/>
        <v/>
      </c>
      <c r="AN7" s="64" t="str">
        <f t="shared" si="7"/>
        <v/>
      </c>
      <c r="AO7" s="64" t="str">
        <f t="shared" si="8"/>
        <v/>
      </c>
      <c r="AP7" s="64" t="str">
        <f t="shared" si="9"/>
        <v/>
      </c>
      <c r="AQ7" s="65" t="str">
        <f t="shared" si="10"/>
        <v/>
      </c>
      <c r="AR7" s="65" t="str">
        <f t="shared" si="11"/>
        <v/>
      </c>
      <c r="AS7" s="65" t="str">
        <f t="shared" si="12"/>
        <v/>
      </c>
      <c r="AT7" s="68" t="str">
        <f t="shared" si="13"/>
        <v/>
      </c>
      <c r="AU7" s="68" t="str">
        <f t="shared" si="14"/>
        <v/>
      </c>
      <c r="AV7" s="64" t="str">
        <f t="shared" si="15"/>
        <v/>
      </c>
      <c r="AW7" s="66" t="str">
        <f t="shared" si="16"/>
        <v/>
      </c>
      <c r="AX7" s="64" t="str">
        <f t="shared" si="17"/>
        <v/>
      </c>
      <c r="AY7" s="67" t="str">
        <f t="shared" si="18"/>
        <v/>
      </c>
      <c r="AZ7" s="64" t="str">
        <f t="shared" si="19"/>
        <v/>
      </c>
      <c r="BA7" s="65" t="str">
        <f t="shared" si="20"/>
        <v/>
      </c>
      <c r="BB7" s="65" t="str">
        <f t="shared" si="21"/>
        <v/>
      </c>
      <c r="BC7" s="62"/>
    </row>
    <row r="8" spans="2:55" s="38" customFormat="1" ht="30" customHeight="1" x14ac:dyDescent="0.2">
      <c r="B8" s="31"/>
      <c r="C8" s="39"/>
      <c r="D8" s="39"/>
      <c r="E8" s="39"/>
      <c r="F8" s="39"/>
      <c r="G8" s="30"/>
      <c r="H8" s="30"/>
      <c r="I8" s="39"/>
      <c r="J8" s="39"/>
      <c r="K8" s="39"/>
      <c r="L8" s="39"/>
      <c r="M8" s="43"/>
      <c r="N8" s="44"/>
      <c r="O8" s="44"/>
      <c r="P8" s="44"/>
      <c r="Q8" s="44"/>
      <c r="R8" s="53"/>
      <c r="S8" s="39"/>
      <c r="T8" s="41" t="str">
        <f>IF(ISBLANK(M8), "", ('TAM Datasheet'!$C$12-M8)/(365/12))</f>
        <v/>
      </c>
      <c r="U8" s="54" t="str">
        <f t="shared" si="0"/>
        <v/>
      </c>
      <c r="V8" s="55" t="str">
        <f>IF(ISBLANK(S8), "", _xlfn.IFS(S8='TAM Datasheet'!$E$2, 'TAM Datasheet'!$F$2-TAM!T8, S8='TAM Datasheet'!$E$3, 'TAM Datasheet'!$F$3-TAM!T8, S8='TAM Datasheet'!$E$4, 'TAM Datasheet'!$F$4-TAM!T8, S8='TAM Datasheet'!$E$5, 'TAM Datasheet'!$F$5-TAM!T8, S8='TAM Datasheet'!$E$6, 'TAM Datasheet'!$F$6-TAM!T8, S8='TAM Datasheet'!$E$7, 'TAM Datasheet'!$F$7-TAM!T8, S8='TAM Datasheet'!$E$8, 'TAM Datasheet'!$F$8-TAM!T8))</f>
        <v/>
      </c>
      <c r="W8" s="56" t="str">
        <f t="shared" si="1"/>
        <v/>
      </c>
      <c r="X8" s="51" t="str" cm="1">
        <f t="array" ref="X8">TEXT(IF(ISBLANK(S8),"",_xlfn.IFS(S8='TAM Datasheet'!$E$2,$M8+2920,S8='TAM Datasheet'!$E$3,$M8+2920,S8='TAM Datasheet'!$E$4,$M8+3650,S8='TAM Datasheet'!$E$5,$M8+5110,S8='TAM Datasheet'!$E$6,$M8+2920,S8='TAM Datasheet'!$E$7,$M8+9125,S8='TAM Datasheet'!$E$8,$M8+5110)),"mmmm yyyy")</f>
        <v/>
      </c>
      <c r="Y8" s="43"/>
      <c r="Z8" s="45"/>
      <c r="AA8" s="43"/>
      <c r="AB8" s="39"/>
      <c r="AC8" s="47"/>
      <c r="AD8" s="39"/>
      <c r="AE8" s="39"/>
      <c r="AH8" s="62"/>
      <c r="AI8" s="64" t="str">
        <f t="shared" si="2"/>
        <v/>
      </c>
      <c r="AJ8" s="64" t="str">
        <f t="shared" si="3"/>
        <v/>
      </c>
      <c r="AK8" s="64" t="str">
        <f t="shared" si="4"/>
        <v/>
      </c>
      <c r="AL8" s="64" t="str">
        <f t="shared" si="5"/>
        <v/>
      </c>
      <c r="AM8" s="64" t="str">
        <f t="shared" si="6"/>
        <v/>
      </c>
      <c r="AN8" s="64" t="str">
        <f t="shared" si="7"/>
        <v/>
      </c>
      <c r="AO8" s="64" t="str">
        <f t="shared" si="8"/>
        <v/>
      </c>
      <c r="AP8" s="64" t="str">
        <f t="shared" si="9"/>
        <v/>
      </c>
      <c r="AQ8" s="65" t="str">
        <f t="shared" si="10"/>
        <v/>
      </c>
      <c r="AR8" s="65" t="str">
        <f t="shared" si="11"/>
        <v/>
      </c>
      <c r="AS8" s="65" t="str">
        <f t="shared" si="12"/>
        <v/>
      </c>
      <c r="AT8" s="68" t="str">
        <f t="shared" si="13"/>
        <v/>
      </c>
      <c r="AU8" s="68" t="str">
        <f t="shared" si="14"/>
        <v/>
      </c>
      <c r="AV8" s="64" t="str">
        <f t="shared" si="15"/>
        <v/>
      </c>
      <c r="AW8" s="66" t="str">
        <f t="shared" si="16"/>
        <v/>
      </c>
      <c r="AX8" s="64" t="str">
        <f t="shared" si="17"/>
        <v/>
      </c>
      <c r="AY8" s="67" t="str">
        <f t="shared" si="18"/>
        <v/>
      </c>
      <c r="AZ8" s="64" t="str">
        <f t="shared" si="19"/>
        <v/>
      </c>
      <c r="BA8" s="65" t="str">
        <f t="shared" si="20"/>
        <v/>
      </c>
      <c r="BB8" s="65" t="str">
        <f t="shared" si="21"/>
        <v/>
      </c>
      <c r="BC8" s="62"/>
    </row>
    <row r="9" spans="2:55" s="38" customFormat="1" ht="30" customHeight="1" x14ac:dyDescent="0.2">
      <c r="B9" s="31"/>
      <c r="C9" s="39"/>
      <c r="D9" s="39"/>
      <c r="E9" s="39"/>
      <c r="F9" s="39"/>
      <c r="G9" s="30"/>
      <c r="H9" s="30"/>
      <c r="I9" s="39"/>
      <c r="J9" s="39"/>
      <c r="K9" s="39"/>
      <c r="L9" s="39"/>
      <c r="M9" s="43"/>
      <c r="N9" s="39"/>
      <c r="O9" s="39"/>
      <c r="P9" s="39"/>
      <c r="Q9" s="39"/>
      <c r="R9" s="52"/>
      <c r="S9" s="39"/>
      <c r="T9" s="41" t="str">
        <f>IF(ISBLANK(M9), "", ('TAM Datasheet'!$C$12-M9)/(365/12))</f>
        <v/>
      </c>
      <c r="U9" s="54" t="str">
        <f t="shared" si="0"/>
        <v/>
      </c>
      <c r="V9" s="55" t="str">
        <f>IF(ISBLANK(S9), "", _xlfn.IFS(S9='TAM Datasheet'!$E$2, 'TAM Datasheet'!$F$2-TAM!T9, S9='TAM Datasheet'!$E$3, 'TAM Datasheet'!$F$3-TAM!T9, S9='TAM Datasheet'!$E$4, 'TAM Datasheet'!$F$4-TAM!T9, S9='TAM Datasheet'!$E$5, 'TAM Datasheet'!$F$5-TAM!T9, S9='TAM Datasheet'!$E$6, 'TAM Datasheet'!$F$6-TAM!T9, S9='TAM Datasheet'!$E$7, 'TAM Datasheet'!$F$7-TAM!T9, S9='TAM Datasheet'!$E$8, 'TAM Datasheet'!$F$8-TAM!T9))</f>
        <v/>
      </c>
      <c r="W9" s="56" t="str">
        <f t="shared" si="1"/>
        <v/>
      </c>
      <c r="X9" s="51" t="str" cm="1">
        <f t="array" ref="X9">TEXT(IF(ISBLANK(S9),"",_xlfn.IFS(S9='TAM Datasheet'!$E$2,$M9+2920,S9='TAM Datasheet'!$E$3,$M9+2920,S9='TAM Datasheet'!$E$4,$M9+3650,S9='TAM Datasheet'!$E$5,$M9+5110,S9='TAM Datasheet'!$E$6,$M9+2920,S9='TAM Datasheet'!$E$7,$M9+9125,S9='TAM Datasheet'!$E$8,$M9+5110)),"mmmm yyyy")</f>
        <v/>
      </c>
      <c r="Y9" s="43"/>
      <c r="Z9" s="42"/>
      <c r="AA9" s="43"/>
      <c r="AB9" s="39"/>
      <c r="AC9" s="47"/>
      <c r="AD9" s="39"/>
      <c r="AE9" s="39"/>
      <c r="AH9" s="62"/>
      <c r="AI9" s="64" t="str">
        <f t="shared" si="2"/>
        <v/>
      </c>
      <c r="AJ9" s="64" t="str">
        <f t="shared" si="3"/>
        <v/>
      </c>
      <c r="AK9" s="64" t="str">
        <f t="shared" si="4"/>
        <v/>
      </c>
      <c r="AL9" s="64" t="str">
        <f t="shared" si="5"/>
        <v/>
      </c>
      <c r="AM9" s="64" t="str">
        <f t="shared" si="6"/>
        <v/>
      </c>
      <c r="AN9" s="64" t="str">
        <f t="shared" si="7"/>
        <v/>
      </c>
      <c r="AO9" s="64" t="str">
        <f t="shared" si="8"/>
        <v/>
      </c>
      <c r="AP9" s="64" t="str">
        <f t="shared" si="9"/>
        <v/>
      </c>
      <c r="AQ9" s="65" t="str">
        <f t="shared" si="10"/>
        <v/>
      </c>
      <c r="AR9" s="65" t="str">
        <f t="shared" si="11"/>
        <v/>
      </c>
      <c r="AS9" s="65" t="str">
        <f t="shared" si="12"/>
        <v/>
      </c>
      <c r="AT9" s="68" t="str">
        <f t="shared" si="13"/>
        <v/>
      </c>
      <c r="AU9" s="68" t="str">
        <f t="shared" si="14"/>
        <v/>
      </c>
      <c r="AV9" s="64" t="str">
        <f t="shared" si="15"/>
        <v/>
      </c>
      <c r="AW9" s="66" t="str">
        <f t="shared" si="16"/>
        <v/>
      </c>
      <c r="AX9" s="64" t="str">
        <f t="shared" si="17"/>
        <v/>
      </c>
      <c r="AY9" s="67" t="str">
        <f t="shared" si="18"/>
        <v/>
      </c>
      <c r="AZ9" s="64" t="str">
        <f t="shared" si="19"/>
        <v/>
      </c>
      <c r="BA9" s="65" t="str">
        <f t="shared" si="20"/>
        <v/>
      </c>
      <c r="BB9" s="65" t="str">
        <f t="shared" si="21"/>
        <v/>
      </c>
      <c r="BC9" s="62"/>
    </row>
    <row r="10" spans="2:55" s="38" customFormat="1" ht="30" customHeight="1" x14ac:dyDescent="0.2">
      <c r="B10" s="31"/>
      <c r="C10" s="39"/>
      <c r="D10" s="39"/>
      <c r="E10" s="39"/>
      <c r="F10" s="39"/>
      <c r="G10" s="30"/>
      <c r="H10" s="30"/>
      <c r="I10" s="39"/>
      <c r="J10" s="39"/>
      <c r="K10" s="39"/>
      <c r="L10" s="39"/>
      <c r="M10" s="43"/>
      <c r="N10" s="44"/>
      <c r="O10" s="39"/>
      <c r="P10" s="44"/>
      <c r="Q10" s="44"/>
      <c r="R10" s="53"/>
      <c r="S10" s="39"/>
      <c r="T10" s="41" t="str">
        <f>IF(ISBLANK(M10), "", ('TAM Datasheet'!$C$12-M10)/(365/12))</f>
        <v/>
      </c>
      <c r="U10" s="54" t="str">
        <f t="shared" si="0"/>
        <v/>
      </c>
      <c r="V10" s="55" t="str">
        <f>IF(ISBLANK(S10), "", _xlfn.IFS(S10='TAM Datasheet'!$E$2, 'TAM Datasheet'!$F$2-TAM!T10, S10='TAM Datasheet'!$E$3, 'TAM Datasheet'!$F$3-TAM!T10, S10='TAM Datasheet'!$E$4, 'TAM Datasheet'!$F$4-TAM!T10, S10='TAM Datasheet'!$E$5, 'TAM Datasheet'!$F$5-TAM!T10, S10='TAM Datasheet'!$E$6, 'TAM Datasheet'!$F$6-TAM!T10, S10='TAM Datasheet'!$E$7, 'TAM Datasheet'!$F$7-TAM!T10, S10='TAM Datasheet'!$E$8, 'TAM Datasheet'!$F$8-TAM!T10))</f>
        <v/>
      </c>
      <c r="W10" s="56" t="str">
        <f t="shared" si="1"/>
        <v/>
      </c>
      <c r="X10" s="51" t="str" cm="1">
        <f t="array" ref="X10">TEXT(IF(ISBLANK(S10),"",_xlfn.IFS(S10='TAM Datasheet'!$E$2,$M10+2920,S10='TAM Datasheet'!$E$3,$M10+2920,S10='TAM Datasheet'!$E$4,$M10+3650,S10='TAM Datasheet'!$E$5,$M10+5110,S10='TAM Datasheet'!$E$6,$M10+2920,S10='TAM Datasheet'!$E$7,$M10+9125,S10='TAM Datasheet'!$E$8,$M10+5110)),"mmmm yyyy")</f>
        <v/>
      </c>
      <c r="Y10" s="43"/>
      <c r="Z10" s="45"/>
      <c r="AA10" s="43"/>
      <c r="AB10" s="39"/>
      <c r="AC10" s="47"/>
      <c r="AD10" s="39"/>
      <c r="AE10" s="39"/>
      <c r="AH10" s="62"/>
      <c r="AI10" s="64" t="str">
        <f t="shared" si="2"/>
        <v/>
      </c>
      <c r="AJ10" s="64" t="str">
        <f t="shared" si="3"/>
        <v/>
      </c>
      <c r="AK10" s="64" t="str">
        <f t="shared" si="4"/>
        <v/>
      </c>
      <c r="AL10" s="64" t="str">
        <f t="shared" si="5"/>
        <v/>
      </c>
      <c r="AM10" s="64" t="str">
        <f t="shared" si="6"/>
        <v/>
      </c>
      <c r="AN10" s="64" t="str">
        <f t="shared" si="7"/>
        <v/>
      </c>
      <c r="AO10" s="64" t="str">
        <f t="shared" si="8"/>
        <v/>
      </c>
      <c r="AP10" s="64" t="str">
        <f t="shared" si="9"/>
        <v/>
      </c>
      <c r="AQ10" s="65" t="str">
        <f t="shared" si="10"/>
        <v/>
      </c>
      <c r="AR10" s="65" t="str">
        <f t="shared" si="11"/>
        <v/>
      </c>
      <c r="AS10" s="65" t="str">
        <f t="shared" si="12"/>
        <v/>
      </c>
      <c r="AT10" s="68" t="str">
        <f t="shared" si="13"/>
        <v/>
      </c>
      <c r="AU10" s="68" t="str">
        <f t="shared" si="14"/>
        <v/>
      </c>
      <c r="AV10" s="64" t="str">
        <f t="shared" si="15"/>
        <v/>
      </c>
      <c r="AW10" s="66" t="str">
        <f t="shared" si="16"/>
        <v/>
      </c>
      <c r="AX10" s="64" t="str">
        <f t="shared" si="17"/>
        <v/>
      </c>
      <c r="AY10" s="67" t="str">
        <f t="shared" si="18"/>
        <v/>
      </c>
      <c r="AZ10" s="64" t="str">
        <f t="shared" si="19"/>
        <v/>
      </c>
      <c r="BA10" s="65" t="str">
        <f t="shared" si="20"/>
        <v/>
      </c>
      <c r="BB10" s="65" t="str">
        <f t="shared" si="21"/>
        <v/>
      </c>
      <c r="BC10" s="62"/>
    </row>
    <row r="11" spans="2:55" s="38" customFormat="1" ht="30" customHeight="1" x14ac:dyDescent="0.2">
      <c r="B11" s="31"/>
      <c r="C11" s="39"/>
      <c r="D11" s="39"/>
      <c r="E11" s="39"/>
      <c r="F11" s="39"/>
      <c r="G11" s="30"/>
      <c r="H11" s="30"/>
      <c r="I11" s="39"/>
      <c r="J11" s="39"/>
      <c r="K11" s="39"/>
      <c r="L11" s="39"/>
      <c r="M11" s="43"/>
      <c r="N11" s="39"/>
      <c r="O11" s="39"/>
      <c r="P11" s="39"/>
      <c r="Q11" s="39"/>
      <c r="R11" s="52"/>
      <c r="S11" s="39"/>
      <c r="T11" s="41" t="str">
        <f>IF(ISBLANK(M11), "", ('TAM Datasheet'!$C$12-M11)/(365/12))</f>
        <v/>
      </c>
      <c r="U11" s="54" t="str">
        <f t="shared" si="0"/>
        <v/>
      </c>
      <c r="V11" s="55" t="str">
        <f>IF(ISBLANK(S11), "", _xlfn.IFS(S11='TAM Datasheet'!$E$2, 'TAM Datasheet'!$F$2-TAM!T11, S11='TAM Datasheet'!$E$3, 'TAM Datasheet'!$F$3-TAM!T11, S11='TAM Datasheet'!$E$4, 'TAM Datasheet'!$F$4-TAM!T11, S11='TAM Datasheet'!$E$5, 'TAM Datasheet'!$F$5-TAM!T11, S11='TAM Datasheet'!$E$6, 'TAM Datasheet'!$F$6-TAM!T11, S11='TAM Datasheet'!$E$7, 'TAM Datasheet'!$F$7-TAM!T11, S11='TAM Datasheet'!$E$8, 'TAM Datasheet'!$F$8-TAM!T11))</f>
        <v/>
      </c>
      <c r="W11" s="56" t="str">
        <f t="shared" si="1"/>
        <v/>
      </c>
      <c r="X11" s="51" t="str" cm="1">
        <f t="array" ref="X11">TEXT(IF(ISBLANK(S11),"",_xlfn.IFS(S11='TAM Datasheet'!$E$2,$M11+2920,S11='TAM Datasheet'!$E$3,$M11+2920,S11='TAM Datasheet'!$E$4,$M11+3650,S11='TAM Datasheet'!$E$5,$M11+5110,S11='TAM Datasheet'!$E$6,$M11+2920,S11='TAM Datasheet'!$E$7,$M11+9125,S11='TAM Datasheet'!$E$8,$M11+5110)),"mmmm yyyy")</f>
        <v/>
      </c>
      <c r="Y11" s="43"/>
      <c r="Z11" s="45"/>
      <c r="AA11" s="43"/>
      <c r="AB11" s="39"/>
      <c r="AC11" s="47"/>
      <c r="AD11" s="39"/>
      <c r="AE11" s="39"/>
      <c r="AH11" s="62"/>
      <c r="AI11" s="64" t="str">
        <f t="shared" si="2"/>
        <v/>
      </c>
      <c r="AJ11" s="64" t="str">
        <f t="shared" si="3"/>
        <v/>
      </c>
      <c r="AK11" s="64" t="str">
        <f t="shared" si="4"/>
        <v/>
      </c>
      <c r="AL11" s="64" t="str">
        <f t="shared" si="5"/>
        <v/>
      </c>
      <c r="AM11" s="64" t="str">
        <f t="shared" si="6"/>
        <v/>
      </c>
      <c r="AN11" s="64" t="str">
        <f t="shared" si="7"/>
        <v/>
      </c>
      <c r="AO11" s="64" t="str">
        <f t="shared" si="8"/>
        <v/>
      </c>
      <c r="AP11" s="64" t="str">
        <f t="shared" si="9"/>
        <v/>
      </c>
      <c r="AQ11" s="65" t="str">
        <f t="shared" si="10"/>
        <v/>
      </c>
      <c r="AR11" s="65" t="str">
        <f t="shared" si="11"/>
        <v/>
      </c>
      <c r="AS11" s="65" t="str">
        <f t="shared" si="12"/>
        <v/>
      </c>
      <c r="AT11" s="68" t="str">
        <f t="shared" si="13"/>
        <v/>
      </c>
      <c r="AU11" s="68" t="str">
        <f t="shared" si="14"/>
        <v/>
      </c>
      <c r="AV11" s="64" t="str">
        <f t="shared" si="15"/>
        <v/>
      </c>
      <c r="AW11" s="66" t="str">
        <f t="shared" si="16"/>
        <v/>
      </c>
      <c r="AX11" s="64" t="str">
        <f t="shared" si="17"/>
        <v/>
      </c>
      <c r="AY11" s="67" t="str">
        <f t="shared" si="18"/>
        <v/>
      </c>
      <c r="AZ11" s="64" t="str">
        <f t="shared" si="19"/>
        <v/>
      </c>
      <c r="BA11" s="65" t="str">
        <f t="shared" si="20"/>
        <v/>
      </c>
      <c r="BB11" s="65" t="str">
        <f t="shared" si="21"/>
        <v/>
      </c>
      <c r="BC11" s="62"/>
    </row>
    <row r="12" spans="2:55" s="38" customFormat="1" ht="30" customHeight="1" x14ac:dyDescent="0.2">
      <c r="B12" s="31"/>
      <c r="C12" s="39"/>
      <c r="D12" s="39"/>
      <c r="E12" s="39"/>
      <c r="F12" s="39"/>
      <c r="G12" s="30"/>
      <c r="H12" s="30"/>
      <c r="I12" s="39"/>
      <c r="J12" s="39"/>
      <c r="K12" s="39"/>
      <c r="L12" s="39"/>
      <c r="M12" s="40"/>
      <c r="N12" s="44"/>
      <c r="O12" s="44"/>
      <c r="P12" s="44"/>
      <c r="Q12" s="44"/>
      <c r="R12" s="53"/>
      <c r="S12" s="39"/>
      <c r="T12" s="41" t="str">
        <f>IF(ISBLANK(M12), "", ('TAM Datasheet'!$C$12-M12)/(365/12))</f>
        <v/>
      </c>
      <c r="U12" s="54" t="str">
        <f t="shared" si="0"/>
        <v/>
      </c>
      <c r="V12" s="55" t="str">
        <f>IF(ISBLANK(S12), "", _xlfn.IFS(S12='TAM Datasheet'!$E$2, 'TAM Datasheet'!$F$2-TAM!T12, S12='TAM Datasheet'!$E$3, 'TAM Datasheet'!$F$3-TAM!T12, S12='TAM Datasheet'!$E$4, 'TAM Datasheet'!$F$4-TAM!T12, S12='TAM Datasheet'!$E$5, 'TAM Datasheet'!$F$5-TAM!T12, S12='TAM Datasheet'!$E$6, 'TAM Datasheet'!$F$6-TAM!T12, S12='TAM Datasheet'!$E$7, 'TAM Datasheet'!$F$7-TAM!T12, S12='TAM Datasheet'!$E$8, 'TAM Datasheet'!$F$8-TAM!T12))</f>
        <v/>
      </c>
      <c r="W12" s="56" t="str">
        <f t="shared" si="1"/>
        <v/>
      </c>
      <c r="X12" s="51" t="str" cm="1">
        <f t="array" ref="X12">TEXT(IF(ISBLANK(S12),"",_xlfn.IFS(S12='TAM Datasheet'!$E$2,$M12+2920,S12='TAM Datasheet'!$E$3,$M12+2920,S12='TAM Datasheet'!$E$4,$M12+3650,S12='TAM Datasheet'!$E$5,$M12+5110,S12='TAM Datasheet'!$E$6,$M12+2920,S12='TAM Datasheet'!$E$7,$M12+9125,S12='TAM Datasheet'!$E$8,$M12+5110)),"mmmm yyyy")</f>
        <v/>
      </c>
      <c r="Y12" s="40"/>
      <c r="Z12" s="45"/>
      <c r="AA12" s="40"/>
      <c r="AB12" s="39"/>
      <c r="AC12" s="47"/>
      <c r="AD12" s="39"/>
      <c r="AE12" s="39"/>
      <c r="AH12" s="62"/>
      <c r="AI12" s="64" t="str">
        <f t="shared" si="2"/>
        <v/>
      </c>
      <c r="AJ12" s="64" t="str">
        <f t="shared" si="3"/>
        <v/>
      </c>
      <c r="AK12" s="64" t="str">
        <f t="shared" si="4"/>
        <v/>
      </c>
      <c r="AL12" s="64" t="str">
        <f t="shared" si="5"/>
        <v/>
      </c>
      <c r="AM12" s="64" t="str">
        <f t="shared" si="6"/>
        <v/>
      </c>
      <c r="AN12" s="64" t="str">
        <f t="shared" si="7"/>
        <v/>
      </c>
      <c r="AO12" s="64" t="str">
        <f t="shared" si="8"/>
        <v/>
      </c>
      <c r="AP12" s="64" t="str">
        <f t="shared" si="9"/>
        <v/>
      </c>
      <c r="AQ12" s="65" t="str">
        <f t="shared" si="10"/>
        <v/>
      </c>
      <c r="AR12" s="65" t="str">
        <f t="shared" si="11"/>
        <v/>
      </c>
      <c r="AS12" s="65" t="str">
        <f t="shared" si="12"/>
        <v/>
      </c>
      <c r="AT12" s="68" t="str">
        <f t="shared" si="13"/>
        <v/>
      </c>
      <c r="AU12" s="68" t="str">
        <f t="shared" si="14"/>
        <v/>
      </c>
      <c r="AV12" s="64" t="str">
        <f t="shared" si="15"/>
        <v/>
      </c>
      <c r="AW12" s="66" t="str">
        <f t="shared" si="16"/>
        <v/>
      </c>
      <c r="AX12" s="64" t="str">
        <f t="shared" si="17"/>
        <v/>
      </c>
      <c r="AY12" s="67" t="str">
        <f t="shared" si="18"/>
        <v/>
      </c>
      <c r="AZ12" s="64" t="str">
        <f t="shared" si="19"/>
        <v/>
      </c>
      <c r="BA12" s="65" t="str">
        <f t="shared" si="20"/>
        <v/>
      </c>
      <c r="BB12" s="65" t="str">
        <f t="shared" si="21"/>
        <v/>
      </c>
      <c r="BC12" s="62"/>
    </row>
    <row r="13" spans="2:55" s="38" customFormat="1" ht="30" customHeight="1" x14ac:dyDescent="0.2">
      <c r="B13" s="31"/>
      <c r="C13" s="39"/>
      <c r="D13" s="39"/>
      <c r="E13" s="39"/>
      <c r="F13" s="39"/>
      <c r="G13" s="30"/>
      <c r="H13" s="30"/>
      <c r="I13" s="39"/>
      <c r="J13" s="39"/>
      <c r="K13" s="39"/>
      <c r="L13" s="39"/>
      <c r="M13" s="43"/>
      <c r="N13" s="39"/>
      <c r="O13" s="39"/>
      <c r="P13" s="39"/>
      <c r="Q13" s="39"/>
      <c r="R13" s="52"/>
      <c r="S13" s="39"/>
      <c r="T13" s="41" t="str">
        <f>IF(ISBLANK(M13), "", ('TAM Datasheet'!$C$12-M13)/(365/12))</f>
        <v/>
      </c>
      <c r="U13" s="54" t="str">
        <f t="shared" si="0"/>
        <v/>
      </c>
      <c r="V13" s="55" t="str">
        <f>IF(ISBLANK(S13), "", _xlfn.IFS(S13='TAM Datasheet'!$E$2, 'TAM Datasheet'!$F$2-TAM!T13, S13='TAM Datasheet'!$E$3, 'TAM Datasheet'!$F$3-TAM!T13, S13='TAM Datasheet'!$E$4, 'TAM Datasheet'!$F$4-TAM!T13, S13='TAM Datasheet'!$E$5, 'TAM Datasheet'!$F$5-TAM!T13, S13='TAM Datasheet'!$E$6, 'TAM Datasheet'!$F$6-TAM!T13, S13='TAM Datasheet'!$E$7, 'TAM Datasheet'!$F$7-TAM!T13, S13='TAM Datasheet'!$E$8, 'TAM Datasheet'!$F$8-TAM!T13))</f>
        <v/>
      </c>
      <c r="W13" s="56" t="str">
        <f t="shared" si="1"/>
        <v/>
      </c>
      <c r="X13" s="51" t="str" cm="1">
        <f t="array" ref="X13">TEXT(IF(ISBLANK(S13),"",_xlfn.IFS(S13='TAM Datasheet'!$E$2,$M13+2920,S13='TAM Datasheet'!$E$3,$M13+2920,S13='TAM Datasheet'!$E$4,$M13+3650,S13='TAM Datasheet'!$E$5,$M13+5110,S13='TAM Datasheet'!$E$6,$M13+2920,S13='TAM Datasheet'!$E$7,$M13+9125,S13='TAM Datasheet'!$E$8,$M13+5110)),"mmmm yyyy")</f>
        <v/>
      </c>
      <c r="Y13" s="43"/>
      <c r="Z13" s="42"/>
      <c r="AA13" s="43"/>
      <c r="AB13" s="39"/>
      <c r="AC13" s="47"/>
      <c r="AD13" s="39"/>
      <c r="AE13" s="39"/>
      <c r="AH13" s="62"/>
      <c r="AI13" s="64" t="str">
        <f t="shared" si="2"/>
        <v/>
      </c>
      <c r="AJ13" s="64" t="str">
        <f t="shared" si="3"/>
        <v/>
      </c>
      <c r="AK13" s="64" t="str">
        <f t="shared" si="4"/>
        <v/>
      </c>
      <c r="AL13" s="64" t="str">
        <f t="shared" si="5"/>
        <v/>
      </c>
      <c r="AM13" s="64" t="str">
        <f t="shared" si="6"/>
        <v/>
      </c>
      <c r="AN13" s="64" t="str">
        <f t="shared" si="7"/>
        <v/>
      </c>
      <c r="AO13" s="64" t="str">
        <f t="shared" si="8"/>
        <v/>
      </c>
      <c r="AP13" s="64" t="str">
        <f t="shared" si="9"/>
        <v/>
      </c>
      <c r="AQ13" s="65" t="str">
        <f t="shared" si="10"/>
        <v/>
      </c>
      <c r="AR13" s="65" t="str">
        <f t="shared" si="11"/>
        <v/>
      </c>
      <c r="AS13" s="65" t="str">
        <f t="shared" si="12"/>
        <v/>
      </c>
      <c r="AT13" s="68" t="str">
        <f t="shared" si="13"/>
        <v/>
      </c>
      <c r="AU13" s="68" t="str">
        <f t="shared" si="14"/>
        <v/>
      </c>
      <c r="AV13" s="64" t="str">
        <f t="shared" si="15"/>
        <v/>
      </c>
      <c r="AW13" s="66" t="str">
        <f t="shared" si="16"/>
        <v/>
      </c>
      <c r="AX13" s="64" t="str">
        <f t="shared" si="17"/>
        <v/>
      </c>
      <c r="AY13" s="67" t="str">
        <f t="shared" si="18"/>
        <v/>
      </c>
      <c r="AZ13" s="64" t="str">
        <f t="shared" si="19"/>
        <v/>
      </c>
      <c r="BA13" s="65" t="str">
        <f t="shared" si="20"/>
        <v/>
      </c>
      <c r="BB13" s="65" t="str">
        <f t="shared" si="21"/>
        <v/>
      </c>
      <c r="BC13" s="62"/>
    </row>
    <row r="14" spans="2:55" s="38" customFormat="1" ht="30" customHeight="1" x14ac:dyDescent="0.2">
      <c r="B14" s="31"/>
      <c r="C14" s="39"/>
      <c r="D14" s="39"/>
      <c r="E14" s="39"/>
      <c r="F14" s="39"/>
      <c r="G14" s="30"/>
      <c r="H14" s="30"/>
      <c r="I14" s="39"/>
      <c r="J14" s="39"/>
      <c r="K14" s="39"/>
      <c r="L14" s="39"/>
      <c r="M14" s="43"/>
      <c r="N14" s="44"/>
      <c r="O14" s="39"/>
      <c r="P14" s="44"/>
      <c r="Q14" s="44"/>
      <c r="R14" s="53"/>
      <c r="S14" s="39"/>
      <c r="T14" s="41" t="str">
        <f>IF(ISBLANK(M14), "", ('TAM Datasheet'!$C$12-M14)/(365/12))</f>
        <v/>
      </c>
      <c r="U14" s="54" t="str">
        <f t="shared" si="0"/>
        <v/>
      </c>
      <c r="V14" s="55" t="str">
        <f>IF(ISBLANK(S14), "", _xlfn.IFS(S14='TAM Datasheet'!$E$2, 'TAM Datasheet'!$F$2-TAM!T14, S14='TAM Datasheet'!$E$3, 'TAM Datasheet'!$F$3-TAM!T14, S14='TAM Datasheet'!$E$4, 'TAM Datasheet'!$F$4-TAM!T14, S14='TAM Datasheet'!$E$5, 'TAM Datasheet'!$F$5-TAM!T14, S14='TAM Datasheet'!$E$6, 'TAM Datasheet'!$F$6-TAM!T14, S14='TAM Datasheet'!$E$7, 'TAM Datasheet'!$F$7-TAM!T14, S14='TAM Datasheet'!$E$8, 'TAM Datasheet'!$F$8-TAM!T14))</f>
        <v/>
      </c>
      <c r="W14" s="56" t="str">
        <f t="shared" si="1"/>
        <v/>
      </c>
      <c r="X14" s="51" t="str" cm="1">
        <f t="array" ref="X14">TEXT(IF(ISBLANK(S14),"",_xlfn.IFS(S14='TAM Datasheet'!$E$2,$M14+2920,S14='TAM Datasheet'!$E$3,$M14+2920,S14='TAM Datasheet'!$E$4,$M14+3650,S14='TAM Datasheet'!$E$5,$M14+5110,S14='TAM Datasheet'!$E$6,$M14+2920,S14='TAM Datasheet'!$E$7,$M14+9125,S14='TAM Datasheet'!$E$8,$M14+5110)),"mmmm yyyy")</f>
        <v/>
      </c>
      <c r="Y14" s="43"/>
      <c r="Z14" s="45"/>
      <c r="AA14" s="43"/>
      <c r="AB14" s="39"/>
      <c r="AC14" s="47"/>
      <c r="AD14" s="39"/>
      <c r="AE14" s="39"/>
      <c r="AH14" s="62"/>
      <c r="AI14" s="64" t="str">
        <f t="shared" si="2"/>
        <v/>
      </c>
      <c r="AJ14" s="64" t="str">
        <f t="shared" si="3"/>
        <v/>
      </c>
      <c r="AK14" s="64" t="str">
        <f t="shared" si="4"/>
        <v/>
      </c>
      <c r="AL14" s="64" t="str">
        <f t="shared" si="5"/>
        <v/>
      </c>
      <c r="AM14" s="64" t="str">
        <f t="shared" si="6"/>
        <v/>
      </c>
      <c r="AN14" s="64" t="str">
        <f t="shared" si="7"/>
        <v/>
      </c>
      <c r="AO14" s="64" t="str">
        <f t="shared" si="8"/>
        <v/>
      </c>
      <c r="AP14" s="64" t="str">
        <f t="shared" si="9"/>
        <v/>
      </c>
      <c r="AQ14" s="65" t="str">
        <f t="shared" si="10"/>
        <v/>
      </c>
      <c r="AR14" s="65" t="str">
        <f t="shared" si="11"/>
        <v/>
      </c>
      <c r="AS14" s="65" t="str">
        <f t="shared" si="12"/>
        <v/>
      </c>
      <c r="AT14" s="68" t="str">
        <f t="shared" si="13"/>
        <v/>
      </c>
      <c r="AU14" s="68" t="str">
        <f t="shared" si="14"/>
        <v/>
      </c>
      <c r="AV14" s="64" t="str">
        <f t="shared" si="15"/>
        <v/>
      </c>
      <c r="AW14" s="66" t="str">
        <f t="shared" si="16"/>
        <v/>
      </c>
      <c r="AX14" s="64" t="str">
        <f t="shared" si="17"/>
        <v/>
      </c>
      <c r="AY14" s="67" t="str">
        <f t="shared" si="18"/>
        <v/>
      </c>
      <c r="AZ14" s="64" t="str">
        <f t="shared" si="19"/>
        <v/>
      </c>
      <c r="BA14" s="65" t="str">
        <f t="shared" si="20"/>
        <v/>
      </c>
      <c r="BB14" s="65" t="str">
        <f t="shared" si="21"/>
        <v/>
      </c>
      <c r="BC14" s="62"/>
    </row>
    <row r="15" spans="2:55" s="38" customFormat="1" ht="30" customHeight="1" x14ac:dyDescent="0.2">
      <c r="B15" s="31"/>
      <c r="C15" s="39"/>
      <c r="D15" s="39"/>
      <c r="E15" s="39"/>
      <c r="F15" s="39"/>
      <c r="G15" s="30"/>
      <c r="H15" s="30"/>
      <c r="I15" s="39"/>
      <c r="J15" s="39"/>
      <c r="K15" s="39"/>
      <c r="L15" s="39"/>
      <c r="M15" s="43"/>
      <c r="N15" s="39"/>
      <c r="O15" s="39"/>
      <c r="P15" s="39"/>
      <c r="Q15" s="39"/>
      <c r="R15" s="52"/>
      <c r="S15" s="39"/>
      <c r="T15" s="41" t="str">
        <f>IF(ISBLANK(M15), "", ('TAM Datasheet'!$C$12-M15)/(365/12))</f>
        <v/>
      </c>
      <c r="U15" s="54" t="str">
        <f t="shared" si="0"/>
        <v/>
      </c>
      <c r="V15" s="55" t="str">
        <f>IF(ISBLANK(S15), "", _xlfn.IFS(S15='TAM Datasheet'!$E$2, 'TAM Datasheet'!$F$2-TAM!T15, S15='TAM Datasheet'!$E$3, 'TAM Datasheet'!$F$3-TAM!T15, S15='TAM Datasheet'!$E$4, 'TAM Datasheet'!$F$4-TAM!T15, S15='TAM Datasheet'!$E$5, 'TAM Datasheet'!$F$5-TAM!T15, S15='TAM Datasheet'!$E$6, 'TAM Datasheet'!$F$6-TAM!T15, S15='TAM Datasheet'!$E$7, 'TAM Datasheet'!$F$7-TAM!T15, S15='TAM Datasheet'!$E$8, 'TAM Datasheet'!$F$8-TAM!T15))</f>
        <v/>
      </c>
      <c r="W15" s="56" t="str">
        <f t="shared" si="1"/>
        <v/>
      </c>
      <c r="X15" s="51" t="str" cm="1">
        <f t="array" ref="X15">TEXT(IF(ISBLANK(S15),"",_xlfn.IFS(S15='TAM Datasheet'!$E$2,$M15+2920,S15='TAM Datasheet'!$E$3,$M15+2920,S15='TAM Datasheet'!$E$4,$M15+3650,S15='TAM Datasheet'!$E$5,$M15+5110,S15='TAM Datasheet'!$E$6,$M15+2920,S15='TAM Datasheet'!$E$7,$M15+9125,S15='TAM Datasheet'!$E$8,$M15+5110)),"mmmm yyyy")</f>
        <v/>
      </c>
      <c r="Y15" s="43"/>
      <c r="Z15" s="45"/>
      <c r="AA15" s="43"/>
      <c r="AB15" s="39"/>
      <c r="AC15" s="47"/>
      <c r="AD15" s="39"/>
      <c r="AE15" s="39"/>
      <c r="AH15" s="62"/>
      <c r="AI15" s="64" t="str">
        <f t="shared" si="2"/>
        <v/>
      </c>
      <c r="AJ15" s="64" t="str">
        <f t="shared" si="3"/>
        <v/>
      </c>
      <c r="AK15" s="64" t="str">
        <f t="shared" si="4"/>
        <v/>
      </c>
      <c r="AL15" s="64" t="str">
        <f t="shared" si="5"/>
        <v/>
      </c>
      <c r="AM15" s="64" t="str">
        <f t="shared" si="6"/>
        <v/>
      </c>
      <c r="AN15" s="64" t="str">
        <f t="shared" si="7"/>
        <v/>
      </c>
      <c r="AO15" s="64" t="str">
        <f t="shared" si="8"/>
        <v/>
      </c>
      <c r="AP15" s="64" t="str">
        <f t="shared" si="9"/>
        <v/>
      </c>
      <c r="AQ15" s="65" t="str">
        <f t="shared" si="10"/>
        <v/>
      </c>
      <c r="AR15" s="65" t="str">
        <f t="shared" si="11"/>
        <v/>
      </c>
      <c r="AS15" s="65" t="str">
        <f t="shared" si="12"/>
        <v/>
      </c>
      <c r="AT15" s="68" t="str">
        <f t="shared" si="13"/>
        <v/>
      </c>
      <c r="AU15" s="68" t="str">
        <f t="shared" si="14"/>
        <v/>
      </c>
      <c r="AV15" s="64" t="str">
        <f t="shared" si="15"/>
        <v/>
      </c>
      <c r="AW15" s="66" t="str">
        <f t="shared" si="16"/>
        <v/>
      </c>
      <c r="AX15" s="64" t="str">
        <f t="shared" si="17"/>
        <v/>
      </c>
      <c r="AY15" s="67" t="str">
        <f t="shared" si="18"/>
        <v/>
      </c>
      <c r="AZ15" s="64" t="str">
        <f t="shared" si="19"/>
        <v/>
      </c>
      <c r="BA15" s="65" t="str">
        <f t="shared" si="20"/>
        <v/>
      </c>
      <c r="BB15" s="65" t="str">
        <f t="shared" si="21"/>
        <v/>
      </c>
      <c r="BC15" s="62"/>
    </row>
    <row r="16" spans="2:55" s="38" customFormat="1" ht="30" customHeight="1" x14ac:dyDescent="0.2">
      <c r="B16" s="31"/>
      <c r="C16" s="39"/>
      <c r="D16" s="39"/>
      <c r="E16" s="39"/>
      <c r="F16" s="39"/>
      <c r="G16" s="30"/>
      <c r="H16" s="30"/>
      <c r="I16" s="39"/>
      <c r="J16" s="39"/>
      <c r="K16" s="39"/>
      <c r="L16" s="39"/>
      <c r="M16" s="43"/>
      <c r="N16" s="44"/>
      <c r="O16" s="44"/>
      <c r="P16" s="44"/>
      <c r="Q16" s="44"/>
      <c r="R16" s="53"/>
      <c r="S16" s="39"/>
      <c r="T16" s="41" t="str">
        <f>IF(ISBLANK(M16), "", ('TAM Datasheet'!$C$12-M16)/(365/12))</f>
        <v/>
      </c>
      <c r="U16" s="54" t="str">
        <f t="shared" si="0"/>
        <v/>
      </c>
      <c r="V16" s="55" t="str">
        <f>IF(ISBLANK(S16), "", _xlfn.IFS(S16='TAM Datasheet'!$E$2, 'TAM Datasheet'!$F$2-TAM!T16, S16='TAM Datasheet'!$E$3, 'TAM Datasheet'!$F$3-TAM!T16, S16='TAM Datasheet'!$E$4, 'TAM Datasheet'!$F$4-TAM!T16, S16='TAM Datasheet'!$E$5, 'TAM Datasheet'!$F$5-TAM!T16, S16='TAM Datasheet'!$E$6, 'TAM Datasheet'!$F$6-TAM!T16, S16='TAM Datasheet'!$E$7, 'TAM Datasheet'!$F$7-TAM!T16, S16='TAM Datasheet'!$E$8, 'TAM Datasheet'!$F$8-TAM!T16))</f>
        <v/>
      </c>
      <c r="W16" s="56" t="str">
        <f t="shared" si="1"/>
        <v/>
      </c>
      <c r="X16" s="51" t="str" cm="1">
        <f t="array" ref="X16">TEXT(IF(ISBLANK(S16),"",_xlfn.IFS(S16='TAM Datasheet'!$E$2,$M16+2920,S16='TAM Datasheet'!$E$3,$M16+2920,S16='TAM Datasheet'!$E$4,$M16+3650,S16='TAM Datasheet'!$E$5,$M16+5110,S16='TAM Datasheet'!$E$6,$M16+2920,S16='TAM Datasheet'!$E$7,$M16+9125,S16='TAM Datasheet'!$E$8,$M16+5110)),"mmmm yyyy")</f>
        <v/>
      </c>
      <c r="Y16" s="43"/>
      <c r="Z16" s="45"/>
      <c r="AA16" s="43"/>
      <c r="AB16" s="39"/>
      <c r="AC16" s="47"/>
      <c r="AD16" s="39"/>
      <c r="AE16" s="39"/>
      <c r="AH16" s="62"/>
      <c r="AI16" s="64" t="str">
        <f t="shared" si="2"/>
        <v/>
      </c>
      <c r="AJ16" s="64" t="str">
        <f t="shared" si="3"/>
        <v/>
      </c>
      <c r="AK16" s="64" t="str">
        <f t="shared" si="4"/>
        <v/>
      </c>
      <c r="AL16" s="64" t="str">
        <f t="shared" si="5"/>
        <v/>
      </c>
      <c r="AM16" s="64" t="str">
        <f t="shared" si="6"/>
        <v/>
      </c>
      <c r="AN16" s="64" t="str">
        <f t="shared" si="7"/>
        <v/>
      </c>
      <c r="AO16" s="64" t="str">
        <f t="shared" si="8"/>
        <v/>
      </c>
      <c r="AP16" s="64" t="str">
        <f t="shared" si="9"/>
        <v/>
      </c>
      <c r="AQ16" s="65" t="str">
        <f t="shared" si="10"/>
        <v/>
      </c>
      <c r="AR16" s="65" t="str">
        <f t="shared" si="11"/>
        <v/>
      </c>
      <c r="AS16" s="65" t="str">
        <f t="shared" si="12"/>
        <v/>
      </c>
      <c r="AT16" s="68" t="str">
        <f t="shared" si="13"/>
        <v/>
      </c>
      <c r="AU16" s="68" t="str">
        <f t="shared" si="14"/>
        <v/>
      </c>
      <c r="AV16" s="64" t="str">
        <f t="shared" si="15"/>
        <v/>
      </c>
      <c r="AW16" s="66" t="str">
        <f t="shared" si="16"/>
        <v/>
      </c>
      <c r="AX16" s="64" t="str">
        <f t="shared" si="17"/>
        <v/>
      </c>
      <c r="AY16" s="67" t="str">
        <f t="shared" si="18"/>
        <v/>
      </c>
      <c r="AZ16" s="64" t="str">
        <f t="shared" si="19"/>
        <v/>
      </c>
      <c r="BA16" s="65" t="str">
        <f t="shared" si="20"/>
        <v/>
      </c>
      <c r="BB16" s="65" t="str">
        <f t="shared" si="21"/>
        <v/>
      </c>
      <c r="BC16" s="62"/>
    </row>
    <row r="17" spans="2:55" s="38" customFormat="1" ht="30" customHeight="1" x14ac:dyDescent="0.2">
      <c r="B17" s="31"/>
      <c r="C17" s="39"/>
      <c r="D17" s="39"/>
      <c r="E17" s="39"/>
      <c r="F17" s="39"/>
      <c r="G17" s="30"/>
      <c r="H17" s="30"/>
      <c r="I17" s="39"/>
      <c r="J17" s="39"/>
      <c r="K17" s="39"/>
      <c r="L17" s="39"/>
      <c r="M17" s="43"/>
      <c r="N17" s="39"/>
      <c r="O17" s="39"/>
      <c r="P17" s="39"/>
      <c r="Q17" s="39"/>
      <c r="R17" s="52"/>
      <c r="S17" s="39"/>
      <c r="T17" s="41" t="str">
        <f>IF(ISBLANK(M17), "", ('TAM Datasheet'!$C$12-M17)/(365/12))</f>
        <v/>
      </c>
      <c r="U17" s="54" t="str">
        <f t="shared" si="0"/>
        <v/>
      </c>
      <c r="V17" s="55" t="str">
        <f>IF(ISBLANK(S17), "", _xlfn.IFS(S17='TAM Datasheet'!$E$2, 'TAM Datasheet'!$F$2-TAM!T17, S17='TAM Datasheet'!$E$3, 'TAM Datasheet'!$F$3-TAM!T17, S17='TAM Datasheet'!$E$4, 'TAM Datasheet'!$F$4-TAM!T17, S17='TAM Datasheet'!$E$5, 'TAM Datasheet'!$F$5-TAM!T17, S17='TAM Datasheet'!$E$6, 'TAM Datasheet'!$F$6-TAM!T17, S17='TAM Datasheet'!$E$7, 'TAM Datasheet'!$F$7-TAM!T17, S17='TAM Datasheet'!$E$8, 'TAM Datasheet'!$F$8-TAM!T17))</f>
        <v/>
      </c>
      <c r="W17" s="56" t="str">
        <f t="shared" si="1"/>
        <v/>
      </c>
      <c r="X17" s="51" t="str" cm="1">
        <f t="array" ref="X17">TEXT(IF(ISBLANK(S17),"",_xlfn.IFS(S17='TAM Datasheet'!$E$2,$M17+2920,S17='TAM Datasheet'!$E$3,$M17+2920,S17='TAM Datasheet'!$E$4,$M17+3650,S17='TAM Datasheet'!$E$5,$M17+5110,S17='TAM Datasheet'!$E$6,$M17+2920,S17='TAM Datasheet'!$E$7,$M17+9125,S17='TAM Datasheet'!$E$8,$M17+5110)),"mmmm yyyy")</f>
        <v/>
      </c>
      <c r="Y17" s="43"/>
      <c r="Z17" s="42"/>
      <c r="AA17" s="43"/>
      <c r="AB17" s="39"/>
      <c r="AC17" s="47"/>
      <c r="AD17" s="39"/>
      <c r="AE17" s="39"/>
      <c r="AH17" s="62"/>
      <c r="AI17" s="64" t="str">
        <f t="shared" si="2"/>
        <v/>
      </c>
      <c r="AJ17" s="64" t="str">
        <f t="shared" si="3"/>
        <v/>
      </c>
      <c r="AK17" s="64" t="str">
        <f t="shared" si="4"/>
        <v/>
      </c>
      <c r="AL17" s="64" t="str">
        <f t="shared" si="5"/>
        <v/>
      </c>
      <c r="AM17" s="64" t="str">
        <f t="shared" si="6"/>
        <v/>
      </c>
      <c r="AN17" s="64" t="str">
        <f t="shared" si="7"/>
        <v/>
      </c>
      <c r="AO17" s="64" t="str">
        <f t="shared" si="8"/>
        <v/>
      </c>
      <c r="AP17" s="64" t="str">
        <f t="shared" si="9"/>
        <v/>
      </c>
      <c r="AQ17" s="65" t="str">
        <f t="shared" si="10"/>
        <v/>
      </c>
      <c r="AR17" s="65" t="str">
        <f t="shared" si="11"/>
        <v/>
      </c>
      <c r="AS17" s="65" t="str">
        <f t="shared" si="12"/>
        <v/>
      </c>
      <c r="AT17" s="68" t="str">
        <f t="shared" si="13"/>
        <v/>
      </c>
      <c r="AU17" s="68" t="str">
        <f t="shared" si="14"/>
        <v/>
      </c>
      <c r="AV17" s="64" t="str">
        <f t="shared" si="15"/>
        <v/>
      </c>
      <c r="AW17" s="66" t="str">
        <f t="shared" si="16"/>
        <v/>
      </c>
      <c r="AX17" s="64" t="str">
        <f t="shared" si="17"/>
        <v/>
      </c>
      <c r="AY17" s="67" t="str">
        <f t="shared" si="18"/>
        <v/>
      </c>
      <c r="AZ17" s="64" t="str">
        <f t="shared" si="19"/>
        <v/>
      </c>
      <c r="BA17" s="65" t="str">
        <f t="shared" si="20"/>
        <v/>
      </c>
      <c r="BB17" s="65" t="str">
        <f t="shared" si="21"/>
        <v/>
      </c>
      <c r="BC17" s="62"/>
    </row>
    <row r="18" spans="2:55" s="38" customFormat="1" ht="30" customHeight="1" x14ac:dyDescent="0.2">
      <c r="B18" s="31"/>
      <c r="C18" s="39"/>
      <c r="D18" s="39"/>
      <c r="E18" s="39"/>
      <c r="F18" s="39"/>
      <c r="G18" s="30"/>
      <c r="H18" s="30"/>
      <c r="I18" s="39"/>
      <c r="J18" s="39"/>
      <c r="K18" s="39"/>
      <c r="L18" s="39"/>
      <c r="M18" s="43"/>
      <c r="N18" s="44"/>
      <c r="O18" s="39"/>
      <c r="P18" s="44"/>
      <c r="Q18" s="44"/>
      <c r="R18" s="53"/>
      <c r="S18" s="39"/>
      <c r="T18" s="41" t="str">
        <f>IF(ISBLANK(M18), "", ('TAM Datasheet'!$C$12-M18)/(365/12))</f>
        <v/>
      </c>
      <c r="U18" s="54" t="str">
        <f t="shared" si="0"/>
        <v/>
      </c>
      <c r="V18" s="55" t="str">
        <f>IF(ISBLANK(S18), "", _xlfn.IFS(S18='TAM Datasheet'!$E$2, 'TAM Datasheet'!$F$2-TAM!T18, S18='TAM Datasheet'!$E$3, 'TAM Datasheet'!$F$3-TAM!T18, S18='TAM Datasheet'!$E$4, 'TAM Datasheet'!$F$4-TAM!T18, S18='TAM Datasheet'!$E$5, 'TAM Datasheet'!$F$5-TAM!T18, S18='TAM Datasheet'!$E$6, 'TAM Datasheet'!$F$6-TAM!T18, S18='TAM Datasheet'!$E$7, 'TAM Datasheet'!$F$7-TAM!T18, S18='TAM Datasheet'!$E$8, 'TAM Datasheet'!$F$8-TAM!T18))</f>
        <v/>
      </c>
      <c r="W18" s="56" t="str">
        <f t="shared" si="1"/>
        <v/>
      </c>
      <c r="X18" s="51" t="str" cm="1">
        <f t="array" ref="X18">TEXT(IF(ISBLANK(S18),"",_xlfn.IFS(S18='TAM Datasheet'!$E$2,$M18+2920,S18='TAM Datasheet'!$E$3,$M18+2920,S18='TAM Datasheet'!$E$4,$M18+3650,S18='TAM Datasheet'!$E$5,$M18+5110,S18='TAM Datasheet'!$E$6,$M18+2920,S18='TAM Datasheet'!$E$7,$M18+9125,S18='TAM Datasheet'!$E$8,$M18+5110)),"mmmm yyyy")</f>
        <v/>
      </c>
      <c r="Y18" s="43"/>
      <c r="Z18" s="45"/>
      <c r="AA18" s="43"/>
      <c r="AB18" s="39"/>
      <c r="AC18" s="47"/>
      <c r="AD18" s="39"/>
      <c r="AE18" s="39"/>
      <c r="AH18" s="62"/>
      <c r="AI18" s="64" t="str">
        <f t="shared" si="2"/>
        <v/>
      </c>
      <c r="AJ18" s="64" t="str">
        <f t="shared" si="3"/>
        <v/>
      </c>
      <c r="AK18" s="64" t="str">
        <f t="shared" si="4"/>
        <v/>
      </c>
      <c r="AL18" s="64" t="str">
        <f t="shared" si="5"/>
        <v/>
      </c>
      <c r="AM18" s="64" t="str">
        <f t="shared" si="6"/>
        <v/>
      </c>
      <c r="AN18" s="64" t="str">
        <f t="shared" si="7"/>
        <v/>
      </c>
      <c r="AO18" s="64" t="str">
        <f t="shared" si="8"/>
        <v/>
      </c>
      <c r="AP18" s="64" t="str">
        <f t="shared" si="9"/>
        <v/>
      </c>
      <c r="AQ18" s="65" t="str">
        <f t="shared" si="10"/>
        <v/>
      </c>
      <c r="AR18" s="65" t="str">
        <f t="shared" si="11"/>
        <v/>
      </c>
      <c r="AS18" s="65" t="str">
        <f t="shared" si="12"/>
        <v/>
      </c>
      <c r="AT18" s="68" t="str">
        <f t="shared" si="13"/>
        <v/>
      </c>
      <c r="AU18" s="68" t="str">
        <f t="shared" si="14"/>
        <v/>
      </c>
      <c r="AV18" s="64" t="str">
        <f t="shared" si="15"/>
        <v/>
      </c>
      <c r="AW18" s="66" t="str">
        <f t="shared" si="16"/>
        <v/>
      </c>
      <c r="AX18" s="64" t="str">
        <f t="shared" si="17"/>
        <v/>
      </c>
      <c r="AY18" s="67" t="str">
        <f t="shared" si="18"/>
        <v/>
      </c>
      <c r="AZ18" s="64" t="str">
        <f t="shared" si="19"/>
        <v/>
      </c>
      <c r="BA18" s="65" t="str">
        <f t="shared" si="20"/>
        <v/>
      </c>
      <c r="BB18" s="65" t="str">
        <f t="shared" si="21"/>
        <v/>
      </c>
      <c r="BC18" s="62"/>
    </row>
    <row r="19" spans="2:55" s="38" customFormat="1" ht="30" customHeight="1" x14ac:dyDescent="0.2">
      <c r="B19" s="31"/>
      <c r="C19" s="39"/>
      <c r="D19" s="39"/>
      <c r="E19" s="39"/>
      <c r="F19" s="39"/>
      <c r="G19" s="30"/>
      <c r="H19" s="30"/>
      <c r="I19" s="39"/>
      <c r="J19" s="39"/>
      <c r="K19" s="39"/>
      <c r="L19" s="39"/>
      <c r="M19" s="40"/>
      <c r="N19" s="39"/>
      <c r="O19" s="39"/>
      <c r="P19" s="39"/>
      <c r="Q19" s="39"/>
      <c r="R19" s="52"/>
      <c r="S19" s="39"/>
      <c r="T19" s="41" t="str">
        <f>IF(ISBLANK(M19), "", ('TAM Datasheet'!$C$12-M19)/(365/12))</f>
        <v/>
      </c>
      <c r="U19" s="54" t="str">
        <f t="shared" si="0"/>
        <v/>
      </c>
      <c r="V19" s="55" t="str">
        <f>IF(ISBLANK(S19), "", _xlfn.IFS(S19='TAM Datasheet'!$E$2, 'TAM Datasheet'!$F$2-TAM!T19, S19='TAM Datasheet'!$E$3, 'TAM Datasheet'!$F$3-TAM!T19, S19='TAM Datasheet'!$E$4, 'TAM Datasheet'!$F$4-TAM!T19, S19='TAM Datasheet'!$E$5, 'TAM Datasheet'!$F$5-TAM!T19, S19='TAM Datasheet'!$E$6, 'TAM Datasheet'!$F$6-TAM!T19, S19='TAM Datasheet'!$E$7, 'TAM Datasheet'!$F$7-TAM!T19, S19='TAM Datasheet'!$E$8, 'TAM Datasheet'!$F$8-TAM!T19))</f>
        <v/>
      </c>
      <c r="W19" s="56" t="str">
        <f t="shared" si="1"/>
        <v/>
      </c>
      <c r="X19" s="51" t="str" cm="1">
        <f t="array" ref="X19">TEXT(IF(ISBLANK(S19),"",_xlfn.IFS(S19='TAM Datasheet'!$E$2,$M19+2920,S19='TAM Datasheet'!$E$3,$M19+2920,S19='TAM Datasheet'!$E$4,$M19+3650,S19='TAM Datasheet'!$E$5,$M19+5110,S19='TAM Datasheet'!$E$6,$M19+2920,S19='TAM Datasheet'!$E$7,$M19+9125,S19='TAM Datasheet'!$E$8,$M19+5110)),"mmmm yyyy")</f>
        <v/>
      </c>
      <c r="Y19" s="40"/>
      <c r="Z19" s="45"/>
      <c r="AA19" s="40"/>
      <c r="AB19" s="39"/>
      <c r="AC19" s="47"/>
      <c r="AD19" s="39"/>
      <c r="AE19" s="39"/>
      <c r="AH19" s="62"/>
      <c r="AI19" s="64" t="str">
        <f t="shared" si="2"/>
        <v/>
      </c>
      <c r="AJ19" s="64" t="str">
        <f t="shared" si="3"/>
        <v/>
      </c>
      <c r="AK19" s="64" t="str">
        <f t="shared" si="4"/>
        <v/>
      </c>
      <c r="AL19" s="64" t="str">
        <f t="shared" si="5"/>
        <v/>
      </c>
      <c r="AM19" s="64" t="str">
        <f t="shared" si="6"/>
        <v/>
      </c>
      <c r="AN19" s="64" t="str">
        <f t="shared" si="7"/>
        <v/>
      </c>
      <c r="AO19" s="64" t="str">
        <f t="shared" si="8"/>
        <v/>
      </c>
      <c r="AP19" s="64" t="str">
        <f t="shared" si="9"/>
        <v/>
      </c>
      <c r="AQ19" s="65" t="str">
        <f t="shared" si="10"/>
        <v/>
      </c>
      <c r="AR19" s="65" t="str">
        <f t="shared" si="11"/>
        <v/>
      </c>
      <c r="AS19" s="65" t="str">
        <f t="shared" si="12"/>
        <v/>
      </c>
      <c r="AT19" s="68" t="str">
        <f t="shared" si="13"/>
        <v/>
      </c>
      <c r="AU19" s="68" t="str">
        <f t="shared" si="14"/>
        <v/>
      </c>
      <c r="AV19" s="64" t="str">
        <f t="shared" si="15"/>
        <v/>
      </c>
      <c r="AW19" s="66" t="str">
        <f t="shared" si="16"/>
        <v/>
      </c>
      <c r="AX19" s="64" t="str">
        <f t="shared" si="17"/>
        <v/>
      </c>
      <c r="AY19" s="67" t="str">
        <f t="shared" si="18"/>
        <v/>
      </c>
      <c r="AZ19" s="64" t="str">
        <f t="shared" si="19"/>
        <v/>
      </c>
      <c r="BA19" s="65" t="str">
        <f t="shared" si="20"/>
        <v/>
      </c>
      <c r="BB19" s="65" t="str">
        <f t="shared" si="21"/>
        <v/>
      </c>
      <c r="BC19" s="62"/>
    </row>
    <row r="20" spans="2:55" s="38" customFormat="1" ht="30" customHeight="1" x14ac:dyDescent="0.2">
      <c r="B20" s="31"/>
      <c r="C20" s="39"/>
      <c r="D20" s="39"/>
      <c r="E20" s="39"/>
      <c r="F20" s="39"/>
      <c r="G20" s="30"/>
      <c r="H20" s="30"/>
      <c r="I20" s="39"/>
      <c r="J20" s="39"/>
      <c r="K20" s="39"/>
      <c r="L20" s="39"/>
      <c r="M20" s="43"/>
      <c r="N20" s="44"/>
      <c r="O20" s="44"/>
      <c r="P20" s="44"/>
      <c r="Q20" s="44"/>
      <c r="R20" s="53"/>
      <c r="S20" s="39"/>
      <c r="T20" s="41" t="str">
        <f>IF(ISBLANK(M20), "", ('TAM Datasheet'!$C$12-M20)/(365/12))</f>
        <v/>
      </c>
      <c r="U20" s="54" t="str">
        <f t="shared" si="0"/>
        <v/>
      </c>
      <c r="V20" s="55" t="str">
        <f>IF(ISBLANK(S20), "", _xlfn.IFS(S20='TAM Datasheet'!$E$2, 'TAM Datasheet'!$F$2-TAM!T20, S20='TAM Datasheet'!$E$3, 'TAM Datasheet'!$F$3-TAM!T20, S20='TAM Datasheet'!$E$4, 'TAM Datasheet'!$F$4-TAM!T20, S20='TAM Datasheet'!$E$5, 'TAM Datasheet'!$F$5-TAM!T20, S20='TAM Datasheet'!$E$6, 'TAM Datasheet'!$F$6-TAM!T20, S20='TAM Datasheet'!$E$7, 'TAM Datasheet'!$F$7-TAM!T20, S20='TAM Datasheet'!$E$8, 'TAM Datasheet'!$F$8-TAM!T20))</f>
        <v/>
      </c>
      <c r="W20" s="56" t="str">
        <f t="shared" si="1"/>
        <v/>
      </c>
      <c r="X20" s="51" t="str" cm="1">
        <f t="array" ref="X20">TEXT(IF(ISBLANK(S20),"",_xlfn.IFS(S20='TAM Datasheet'!$E$2,$M20+2920,S20='TAM Datasheet'!$E$3,$M20+2920,S20='TAM Datasheet'!$E$4,$M20+3650,S20='TAM Datasheet'!$E$5,$M20+5110,S20='TAM Datasheet'!$E$6,$M20+2920,S20='TAM Datasheet'!$E$7,$M20+9125,S20='TAM Datasheet'!$E$8,$M20+5110)),"mmmm yyyy")</f>
        <v/>
      </c>
      <c r="Y20" s="43"/>
      <c r="Z20" s="45"/>
      <c r="AA20" s="43"/>
      <c r="AB20" s="39"/>
      <c r="AC20" s="47"/>
      <c r="AD20" s="39"/>
      <c r="AE20" s="39"/>
      <c r="AH20" s="62"/>
      <c r="AI20" s="64" t="str">
        <f t="shared" si="2"/>
        <v/>
      </c>
      <c r="AJ20" s="64" t="str">
        <f t="shared" si="3"/>
        <v/>
      </c>
      <c r="AK20" s="64" t="str">
        <f t="shared" si="4"/>
        <v/>
      </c>
      <c r="AL20" s="64" t="str">
        <f t="shared" si="5"/>
        <v/>
      </c>
      <c r="AM20" s="64" t="str">
        <f t="shared" si="6"/>
        <v/>
      </c>
      <c r="AN20" s="64" t="str">
        <f t="shared" si="7"/>
        <v/>
      </c>
      <c r="AO20" s="64" t="str">
        <f t="shared" si="8"/>
        <v/>
      </c>
      <c r="AP20" s="64" t="str">
        <f t="shared" si="9"/>
        <v/>
      </c>
      <c r="AQ20" s="65" t="str">
        <f t="shared" si="10"/>
        <v/>
      </c>
      <c r="AR20" s="65" t="str">
        <f t="shared" si="11"/>
        <v/>
      </c>
      <c r="AS20" s="65" t="str">
        <f t="shared" si="12"/>
        <v/>
      </c>
      <c r="AT20" s="68" t="str">
        <f t="shared" si="13"/>
        <v/>
      </c>
      <c r="AU20" s="68" t="str">
        <f t="shared" si="14"/>
        <v/>
      </c>
      <c r="AV20" s="64" t="str">
        <f t="shared" si="15"/>
        <v/>
      </c>
      <c r="AW20" s="66" t="str">
        <f t="shared" si="16"/>
        <v/>
      </c>
      <c r="AX20" s="64" t="str">
        <f t="shared" si="17"/>
        <v/>
      </c>
      <c r="AY20" s="67" t="str">
        <f t="shared" si="18"/>
        <v/>
      </c>
      <c r="AZ20" s="64" t="str">
        <f t="shared" si="19"/>
        <v/>
      </c>
      <c r="BA20" s="65" t="str">
        <f t="shared" si="20"/>
        <v/>
      </c>
      <c r="BB20" s="65" t="str">
        <f t="shared" si="21"/>
        <v/>
      </c>
      <c r="BC20" s="62"/>
    </row>
    <row r="21" spans="2:55" s="38" customFormat="1" ht="30" customHeight="1" x14ac:dyDescent="0.2">
      <c r="B21" s="31"/>
      <c r="C21" s="39"/>
      <c r="D21" s="39"/>
      <c r="E21" s="39"/>
      <c r="F21" s="39"/>
      <c r="G21" s="30"/>
      <c r="H21" s="30"/>
      <c r="I21" s="39"/>
      <c r="J21" s="39"/>
      <c r="K21" s="39"/>
      <c r="L21" s="39"/>
      <c r="M21" s="43"/>
      <c r="N21" s="39"/>
      <c r="O21" s="39"/>
      <c r="P21" s="39"/>
      <c r="Q21" s="39"/>
      <c r="R21" s="52"/>
      <c r="S21" s="39"/>
      <c r="T21" s="41" t="str">
        <f>IF(ISBLANK(M21), "", ('TAM Datasheet'!$C$12-M21)/(365/12))</f>
        <v/>
      </c>
      <c r="U21" s="54" t="str">
        <f t="shared" si="0"/>
        <v/>
      </c>
      <c r="V21" s="55" t="str">
        <f>IF(ISBLANK(S21), "", _xlfn.IFS(S21='TAM Datasheet'!$E$2, 'TAM Datasheet'!$F$2-TAM!T21, S21='TAM Datasheet'!$E$3, 'TAM Datasheet'!$F$3-TAM!T21, S21='TAM Datasheet'!$E$4, 'TAM Datasheet'!$F$4-TAM!T21, S21='TAM Datasheet'!$E$5, 'TAM Datasheet'!$F$5-TAM!T21, S21='TAM Datasheet'!$E$6, 'TAM Datasheet'!$F$6-TAM!T21, S21='TAM Datasheet'!$E$7, 'TAM Datasheet'!$F$7-TAM!T21, S21='TAM Datasheet'!$E$8, 'TAM Datasheet'!$F$8-TAM!T21))</f>
        <v/>
      </c>
      <c r="W21" s="56" t="str">
        <f t="shared" si="1"/>
        <v/>
      </c>
      <c r="X21" s="51" t="str" cm="1">
        <f t="array" ref="X21">TEXT(IF(ISBLANK(S21),"",_xlfn.IFS(S21='TAM Datasheet'!$E$2,$M21+2920,S21='TAM Datasheet'!$E$3,$M21+2920,S21='TAM Datasheet'!$E$4,$M21+3650,S21='TAM Datasheet'!$E$5,$M21+5110,S21='TAM Datasheet'!$E$6,$M21+2920,S21='TAM Datasheet'!$E$7,$M21+9125,S21='TAM Datasheet'!$E$8,$M21+5110)),"mmmm yyyy")</f>
        <v/>
      </c>
      <c r="Y21" s="43"/>
      <c r="Z21" s="42"/>
      <c r="AA21" s="43"/>
      <c r="AB21" s="39"/>
      <c r="AC21" s="47"/>
      <c r="AD21" s="39"/>
      <c r="AE21" s="39"/>
      <c r="AH21" s="62"/>
      <c r="AI21" s="64" t="str">
        <f t="shared" si="2"/>
        <v/>
      </c>
      <c r="AJ21" s="64" t="str">
        <f t="shared" si="3"/>
        <v/>
      </c>
      <c r="AK21" s="64" t="str">
        <f t="shared" si="4"/>
        <v/>
      </c>
      <c r="AL21" s="64" t="str">
        <f t="shared" si="5"/>
        <v/>
      </c>
      <c r="AM21" s="64" t="str">
        <f t="shared" si="6"/>
        <v/>
      </c>
      <c r="AN21" s="64" t="str">
        <f t="shared" si="7"/>
        <v/>
      </c>
      <c r="AO21" s="64" t="str">
        <f t="shared" si="8"/>
        <v/>
      </c>
      <c r="AP21" s="64" t="str">
        <f t="shared" si="9"/>
        <v/>
      </c>
      <c r="AQ21" s="65" t="str">
        <f t="shared" si="10"/>
        <v/>
      </c>
      <c r="AR21" s="65" t="str">
        <f t="shared" si="11"/>
        <v/>
      </c>
      <c r="AS21" s="65" t="str">
        <f t="shared" si="12"/>
        <v/>
      </c>
      <c r="AT21" s="68" t="str">
        <f t="shared" si="13"/>
        <v/>
      </c>
      <c r="AU21" s="68" t="str">
        <f t="shared" si="14"/>
        <v/>
      </c>
      <c r="AV21" s="64" t="str">
        <f t="shared" si="15"/>
        <v/>
      </c>
      <c r="AW21" s="66" t="str">
        <f t="shared" si="16"/>
        <v/>
      </c>
      <c r="AX21" s="64" t="str">
        <f t="shared" si="17"/>
        <v/>
      </c>
      <c r="AY21" s="67" t="str">
        <f t="shared" si="18"/>
        <v/>
      </c>
      <c r="AZ21" s="64" t="str">
        <f t="shared" si="19"/>
        <v/>
      </c>
      <c r="BA21" s="65" t="str">
        <f t="shared" si="20"/>
        <v/>
      </c>
      <c r="BB21" s="65" t="str">
        <f t="shared" si="21"/>
        <v/>
      </c>
      <c r="BC21" s="62"/>
    </row>
    <row r="22" spans="2:55" s="38" customFormat="1" ht="30" customHeight="1" x14ac:dyDescent="0.2">
      <c r="B22" s="31"/>
      <c r="C22" s="39"/>
      <c r="D22" s="39"/>
      <c r="E22" s="39"/>
      <c r="F22" s="39"/>
      <c r="G22" s="30"/>
      <c r="H22" s="30"/>
      <c r="I22" s="39"/>
      <c r="J22" s="39"/>
      <c r="K22" s="39"/>
      <c r="L22" s="39"/>
      <c r="M22" s="43"/>
      <c r="N22" s="44"/>
      <c r="O22" s="39"/>
      <c r="P22" s="44"/>
      <c r="Q22" s="44"/>
      <c r="R22" s="53"/>
      <c r="S22" s="39"/>
      <c r="T22" s="41" t="str">
        <f>IF(ISBLANK(M22), "", ('TAM Datasheet'!$C$12-M22)/(365/12))</f>
        <v/>
      </c>
      <c r="U22" s="54" t="str">
        <f t="shared" si="0"/>
        <v/>
      </c>
      <c r="V22" s="55" t="str">
        <f>IF(ISBLANK(S22), "", _xlfn.IFS(S22='TAM Datasheet'!$E$2, 'TAM Datasheet'!$F$2-TAM!T22, S22='TAM Datasheet'!$E$3, 'TAM Datasheet'!$F$3-TAM!T22, S22='TAM Datasheet'!$E$4, 'TAM Datasheet'!$F$4-TAM!T22, S22='TAM Datasheet'!$E$5, 'TAM Datasheet'!$F$5-TAM!T22, S22='TAM Datasheet'!$E$6, 'TAM Datasheet'!$F$6-TAM!T22, S22='TAM Datasheet'!$E$7, 'TAM Datasheet'!$F$7-TAM!T22, S22='TAM Datasheet'!$E$8, 'TAM Datasheet'!$F$8-TAM!T22))</f>
        <v/>
      </c>
      <c r="W22" s="56" t="str">
        <f t="shared" si="1"/>
        <v/>
      </c>
      <c r="X22" s="51" t="str" cm="1">
        <f t="array" ref="X22">TEXT(IF(ISBLANK(S22),"",_xlfn.IFS(S22='TAM Datasheet'!$E$2,$M22+2920,S22='TAM Datasheet'!$E$3,$M22+2920,S22='TAM Datasheet'!$E$4,$M22+3650,S22='TAM Datasheet'!$E$5,$M22+5110,S22='TAM Datasheet'!$E$6,$M22+2920,S22='TAM Datasheet'!$E$7,$M22+9125,S22='TAM Datasheet'!$E$8,$M22+5110)),"mmmm yyyy")</f>
        <v/>
      </c>
      <c r="Y22" s="43"/>
      <c r="Z22" s="45"/>
      <c r="AA22" s="43"/>
      <c r="AB22" s="39"/>
      <c r="AC22" s="47"/>
      <c r="AD22" s="39"/>
      <c r="AE22" s="39"/>
      <c r="AH22" s="62"/>
      <c r="AI22" s="64" t="str">
        <f t="shared" si="2"/>
        <v/>
      </c>
      <c r="AJ22" s="64" t="str">
        <f t="shared" si="3"/>
        <v/>
      </c>
      <c r="AK22" s="64" t="str">
        <f t="shared" si="4"/>
        <v/>
      </c>
      <c r="AL22" s="64" t="str">
        <f t="shared" si="5"/>
        <v/>
      </c>
      <c r="AM22" s="64" t="str">
        <f t="shared" si="6"/>
        <v/>
      </c>
      <c r="AN22" s="64" t="str">
        <f t="shared" si="7"/>
        <v/>
      </c>
      <c r="AO22" s="64" t="str">
        <f t="shared" si="8"/>
        <v/>
      </c>
      <c r="AP22" s="64" t="str">
        <f t="shared" si="9"/>
        <v/>
      </c>
      <c r="AQ22" s="65" t="str">
        <f t="shared" si="10"/>
        <v/>
      </c>
      <c r="AR22" s="65" t="str">
        <f t="shared" si="11"/>
        <v/>
      </c>
      <c r="AS22" s="65" t="str">
        <f t="shared" si="12"/>
        <v/>
      </c>
      <c r="AT22" s="68" t="str">
        <f t="shared" si="13"/>
        <v/>
      </c>
      <c r="AU22" s="68" t="str">
        <f t="shared" si="14"/>
        <v/>
      </c>
      <c r="AV22" s="64" t="str">
        <f t="shared" si="15"/>
        <v/>
      </c>
      <c r="AW22" s="66" t="str">
        <f t="shared" si="16"/>
        <v/>
      </c>
      <c r="AX22" s="64" t="str">
        <f t="shared" si="17"/>
        <v/>
      </c>
      <c r="AY22" s="67" t="str">
        <f t="shared" si="18"/>
        <v/>
      </c>
      <c r="AZ22" s="64" t="str">
        <f t="shared" si="19"/>
        <v/>
      </c>
      <c r="BA22" s="65" t="str">
        <f t="shared" si="20"/>
        <v/>
      </c>
      <c r="BB22" s="65" t="str">
        <f t="shared" si="21"/>
        <v/>
      </c>
      <c r="BC22" s="62"/>
    </row>
    <row r="23" spans="2:55" s="38" customFormat="1" ht="30" customHeight="1" x14ac:dyDescent="0.2">
      <c r="B23" s="31"/>
      <c r="C23" s="39"/>
      <c r="D23" s="39"/>
      <c r="E23" s="39"/>
      <c r="F23" s="39"/>
      <c r="G23" s="30"/>
      <c r="H23" s="30"/>
      <c r="I23" s="39"/>
      <c r="J23" s="39"/>
      <c r="K23" s="39"/>
      <c r="L23" s="39"/>
      <c r="M23" s="43"/>
      <c r="N23" s="39"/>
      <c r="O23" s="39"/>
      <c r="P23" s="39"/>
      <c r="Q23" s="39"/>
      <c r="R23" s="52"/>
      <c r="S23" s="39"/>
      <c r="T23" s="41" t="str">
        <f>IF(ISBLANK(M23), "", ('TAM Datasheet'!$C$12-M23)/(365/12))</f>
        <v/>
      </c>
      <c r="U23" s="54" t="str">
        <f t="shared" si="0"/>
        <v/>
      </c>
      <c r="V23" s="55" t="str">
        <f>IF(ISBLANK(S23), "", _xlfn.IFS(S23='TAM Datasheet'!$E$2, 'TAM Datasheet'!$F$2-TAM!T23, S23='TAM Datasheet'!$E$3, 'TAM Datasheet'!$F$3-TAM!T23, S23='TAM Datasheet'!$E$4, 'TAM Datasheet'!$F$4-TAM!T23, S23='TAM Datasheet'!$E$5, 'TAM Datasheet'!$F$5-TAM!T23, S23='TAM Datasheet'!$E$6, 'TAM Datasheet'!$F$6-TAM!T23, S23='TAM Datasheet'!$E$7, 'TAM Datasheet'!$F$7-TAM!T23, S23='TAM Datasheet'!$E$8, 'TAM Datasheet'!$F$8-TAM!T23))</f>
        <v/>
      </c>
      <c r="W23" s="56" t="str">
        <f t="shared" si="1"/>
        <v/>
      </c>
      <c r="X23" s="51" t="str" cm="1">
        <f t="array" ref="X23">TEXT(IF(ISBLANK(S23),"",_xlfn.IFS(S23='TAM Datasheet'!$E$2,$M23+2920,S23='TAM Datasheet'!$E$3,$M23+2920,S23='TAM Datasheet'!$E$4,$M23+3650,S23='TAM Datasheet'!$E$5,$M23+5110,S23='TAM Datasheet'!$E$6,$M23+2920,S23='TAM Datasheet'!$E$7,$M23+9125,S23='TAM Datasheet'!$E$8,$M23+5110)),"mmmm yyyy")</f>
        <v/>
      </c>
      <c r="Y23" s="43"/>
      <c r="Z23" s="45"/>
      <c r="AA23" s="43"/>
      <c r="AB23" s="39"/>
      <c r="AC23" s="47"/>
      <c r="AD23" s="39"/>
      <c r="AE23" s="39"/>
      <c r="AH23" s="62"/>
      <c r="AI23" s="64" t="str">
        <f t="shared" si="2"/>
        <v/>
      </c>
      <c r="AJ23" s="64" t="str">
        <f t="shared" si="3"/>
        <v/>
      </c>
      <c r="AK23" s="64" t="str">
        <f t="shared" si="4"/>
        <v/>
      </c>
      <c r="AL23" s="64" t="str">
        <f t="shared" si="5"/>
        <v/>
      </c>
      <c r="AM23" s="64" t="str">
        <f t="shared" si="6"/>
        <v/>
      </c>
      <c r="AN23" s="64" t="str">
        <f t="shared" si="7"/>
        <v/>
      </c>
      <c r="AO23" s="64" t="str">
        <f t="shared" si="8"/>
        <v/>
      </c>
      <c r="AP23" s="64" t="str">
        <f t="shared" si="9"/>
        <v/>
      </c>
      <c r="AQ23" s="65" t="str">
        <f t="shared" si="10"/>
        <v/>
      </c>
      <c r="AR23" s="65" t="str">
        <f t="shared" si="11"/>
        <v/>
      </c>
      <c r="AS23" s="65" t="str">
        <f t="shared" si="12"/>
        <v/>
      </c>
      <c r="AT23" s="68" t="str">
        <f t="shared" si="13"/>
        <v/>
      </c>
      <c r="AU23" s="68" t="str">
        <f t="shared" si="14"/>
        <v/>
      </c>
      <c r="AV23" s="64" t="str">
        <f t="shared" si="15"/>
        <v/>
      </c>
      <c r="AW23" s="66" t="str">
        <f t="shared" si="16"/>
        <v/>
      </c>
      <c r="AX23" s="64" t="str">
        <f t="shared" si="17"/>
        <v/>
      </c>
      <c r="AY23" s="67" t="str">
        <f t="shared" si="18"/>
        <v/>
      </c>
      <c r="AZ23" s="64" t="str">
        <f t="shared" si="19"/>
        <v/>
      </c>
      <c r="BA23" s="65" t="str">
        <f t="shared" si="20"/>
        <v/>
      </c>
      <c r="BB23" s="65" t="str">
        <f t="shared" si="21"/>
        <v/>
      </c>
      <c r="BC23" s="62"/>
    </row>
    <row r="24" spans="2:55" s="38" customFormat="1" ht="30" customHeight="1" x14ac:dyDescent="0.2">
      <c r="B24" s="31"/>
      <c r="C24" s="39"/>
      <c r="D24" s="39"/>
      <c r="E24" s="39"/>
      <c r="F24" s="39"/>
      <c r="G24" s="30"/>
      <c r="H24" s="30"/>
      <c r="I24" s="39"/>
      <c r="J24" s="39"/>
      <c r="K24" s="39"/>
      <c r="L24" s="39"/>
      <c r="M24" s="43"/>
      <c r="N24" s="44"/>
      <c r="O24" s="44"/>
      <c r="P24" s="44"/>
      <c r="Q24" s="44"/>
      <c r="R24" s="53"/>
      <c r="S24" s="39"/>
      <c r="T24" s="41" t="str">
        <f>IF(ISBLANK(M24), "", ('TAM Datasheet'!$C$12-M24)/(365/12))</f>
        <v/>
      </c>
      <c r="U24" s="54" t="str">
        <f t="shared" si="0"/>
        <v/>
      </c>
      <c r="V24" s="55" t="str">
        <f>IF(ISBLANK(S24), "", _xlfn.IFS(S24='TAM Datasheet'!$E$2, 'TAM Datasheet'!$F$2-TAM!T24, S24='TAM Datasheet'!$E$3, 'TAM Datasheet'!$F$3-TAM!T24, S24='TAM Datasheet'!$E$4, 'TAM Datasheet'!$F$4-TAM!T24, S24='TAM Datasheet'!$E$5, 'TAM Datasheet'!$F$5-TAM!T24, S24='TAM Datasheet'!$E$6, 'TAM Datasheet'!$F$6-TAM!T24, S24='TAM Datasheet'!$E$7, 'TAM Datasheet'!$F$7-TAM!T24, S24='TAM Datasheet'!$E$8, 'TAM Datasheet'!$F$8-TAM!T24))</f>
        <v/>
      </c>
      <c r="W24" s="56" t="str">
        <f t="shared" si="1"/>
        <v/>
      </c>
      <c r="X24" s="51" t="str" cm="1">
        <f t="array" ref="X24">TEXT(IF(ISBLANK(S24),"",_xlfn.IFS(S24='TAM Datasheet'!$E$2,$M24+2920,S24='TAM Datasheet'!$E$3,$M24+2920,S24='TAM Datasheet'!$E$4,$M24+3650,S24='TAM Datasheet'!$E$5,$M24+5110,S24='TAM Datasheet'!$E$6,$M24+2920,S24='TAM Datasheet'!$E$7,$M24+9125,S24='TAM Datasheet'!$E$8,$M24+5110)),"mmmm yyyy")</f>
        <v/>
      </c>
      <c r="Y24" s="43"/>
      <c r="Z24" s="45"/>
      <c r="AA24" s="43"/>
      <c r="AB24" s="39"/>
      <c r="AC24" s="47"/>
      <c r="AD24" s="39"/>
      <c r="AE24" s="39"/>
      <c r="AH24" s="62"/>
      <c r="AI24" s="64" t="str">
        <f t="shared" si="2"/>
        <v/>
      </c>
      <c r="AJ24" s="64" t="str">
        <f t="shared" si="3"/>
        <v/>
      </c>
      <c r="AK24" s="64" t="str">
        <f t="shared" si="4"/>
        <v/>
      </c>
      <c r="AL24" s="64" t="str">
        <f t="shared" si="5"/>
        <v/>
      </c>
      <c r="AM24" s="64" t="str">
        <f t="shared" si="6"/>
        <v/>
      </c>
      <c r="AN24" s="64" t="str">
        <f t="shared" si="7"/>
        <v/>
      </c>
      <c r="AO24" s="64" t="str">
        <f t="shared" si="8"/>
        <v/>
      </c>
      <c r="AP24" s="64" t="str">
        <f t="shared" si="9"/>
        <v/>
      </c>
      <c r="AQ24" s="65" t="str">
        <f t="shared" si="10"/>
        <v/>
      </c>
      <c r="AR24" s="65" t="str">
        <f t="shared" si="11"/>
        <v/>
      </c>
      <c r="AS24" s="65" t="str">
        <f t="shared" si="12"/>
        <v/>
      </c>
      <c r="AT24" s="68" t="str">
        <f t="shared" si="13"/>
        <v/>
      </c>
      <c r="AU24" s="68" t="str">
        <f t="shared" si="14"/>
        <v/>
      </c>
      <c r="AV24" s="64" t="str">
        <f t="shared" si="15"/>
        <v/>
      </c>
      <c r="AW24" s="66" t="str">
        <f t="shared" si="16"/>
        <v/>
      </c>
      <c r="AX24" s="64" t="str">
        <f t="shared" si="17"/>
        <v/>
      </c>
      <c r="AY24" s="67" t="str">
        <f t="shared" si="18"/>
        <v/>
      </c>
      <c r="AZ24" s="64" t="str">
        <f t="shared" si="19"/>
        <v/>
      </c>
      <c r="BA24" s="65" t="str">
        <f t="shared" si="20"/>
        <v/>
      </c>
      <c r="BB24" s="65" t="str">
        <f t="shared" si="21"/>
        <v/>
      </c>
      <c r="BC24" s="62"/>
    </row>
    <row r="25" spans="2:55" s="34" customFormat="1" ht="5.0999999999999996" customHeight="1" x14ac:dyDescent="0.2">
      <c r="AH25" s="60"/>
      <c r="AI25" s="61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</row>
    <row r="26" spans="2:55" ht="15" customHeight="1" x14ac:dyDescent="0.2">
      <c r="B26" s="70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71"/>
      <c r="AH26" s="60"/>
      <c r="AI26" s="61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</row>
  </sheetData>
  <sheetProtection algorithmName="SHA-512" hashValue="90RtH6fpI93n4DuxLzqu3bS2l24vHnX+IouptMDMArS/nq6ywSO/4v6IqKbPYY6g//lW1QeaKnWdVz/iUitj/Q==" saltValue="3xNJXEGrR9Tm/pbLmrbMFQ==" spinCount="100000" sheet="1" selectLockedCells="1"/>
  <phoneticPr fontId="5" type="noConversion"/>
  <conditionalFormatting sqref="K5:L24">
    <cfRule type="expression" dxfId="5" priority="2">
      <formula>$I5="Service"</formula>
    </cfRule>
    <cfRule type="expression" dxfId="4" priority="17">
      <formula>$I5=1</formula>
    </cfRule>
  </conditionalFormatting>
  <conditionalFormatting sqref="J5:L24">
    <cfRule type="expression" dxfId="3" priority="16">
      <formula>$I5=0</formula>
    </cfRule>
  </conditionalFormatting>
  <conditionalFormatting sqref="B5:AE24">
    <cfRule type="expression" dxfId="2" priority="1">
      <formula>$C5="Retired"</formula>
    </cfRule>
  </conditionalFormatting>
  <conditionalFormatting sqref="L5:L24">
    <cfRule type="expression" dxfId="1" priority="19">
      <formula>$I5=2</formula>
    </cfRule>
  </conditionalFormatting>
  <conditionalFormatting sqref="G5:AE24">
    <cfRule type="expression" dxfId="0" priority="27">
      <formula>$B5=0</formula>
    </cfRule>
  </conditionalFormatting>
  <dataValidations count="9">
    <dataValidation type="textLength" operator="equal" allowBlank="1" showErrorMessage="1" promptTitle="VIN" prompt="_x000a_Enter the 17-character VIN for the vehicle.  _x000a__x000a_The entry must be 17 chartacters or it will reject." sqref="H5:H24" xr:uid="{A93559A4-0267-4A39-8EFD-81E152D925AC}">
      <formula1>17</formula1>
    </dataValidation>
    <dataValidation type="textLength" operator="equal" allowBlank="1" showErrorMessage="1" promptTitle="Model Year" prompt="_x000a_Input the 4-digit model year for the vehicle." sqref="D5:D24" xr:uid="{CAC47733-D426-4F95-A474-72F092D3D169}">
      <formula1>4</formula1>
    </dataValidation>
    <dataValidation type="list" operator="equal" allowBlank="1" showErrorMessage="1" promptTitle="Number of Modes" prompt="_x000a_From the dropdown menu, select the number of modes: _x000a_1, 2, 3, or Service." sqref="I5:I24" xr:uid="{AE97B9E3-3D6B-4C3D-B6F3-3A1715F99CED}">
      <formula1>"1,2,3,Service"</formula1>
    </dataValidation>
    <dataValidation allowBlank="1" showErrorMessage="1" promptTitle="Make" prompt="_x000a_Input the manufacturer of the vehicle." sqref="E5:E24" xr:uid="{85C45979-3D00-4B38-BA35-4B55C1CA9575}"/>
    <dataValidation allowBlank="1" showErrorMessage="1" promptTitle="Model" prompt="_x000a_Input the model of the vehicle." sqref="F5:F24" xr:uid="{3E0AAE83-62AA-4F59-A165-A1384A358EA4}"/>
    <dataValidation allowBlank="1" showErrorMessage="1" promptTitle="Agency Fleet ID" prompt="_x000a_Input the agency fleet identification number." sqref="B5:B24" xr:uid="{EC5F7118-5CE0-4A71-9DE9-F5C824800618}"/>
    <dataValidation allowBlank="1" showErrorMessage="1" promptTitle="Build Month/Year" prompt="_x000a_Using a &quot;Month Year&quot; format, enter the build date for the vehicle._x000a__x000a_Entering &quot;5/2012&quot; will display as &quot;May 2012&quot;." sqref="AA5:AA24 M5:M24 Y5:Y24" xr:uid="{A72DECB5-96D1-43E6-8CCC-7B9767AEACA0}"/>
    <dataValidation allowBlank="1" showErrorMessage="1" promptTitle="Mileage" prompt="_x000a_Input the current mileage for the vehicle. " sqref="R5:R24" xr:uid="{1761DBEF-80AF-4BA7-9124-D2276AC8C94A}"/>
    <dataValidation allowBlank="1" showErrorMessage="1" sqref="T5:T24 U5:U24 V5:V24 W5:W24 X5:X24 AC5:AC24 AE5:AE24" xr:uid="{C6F8AB86-0A03-4ECD-8B3D-DA7368BE9300}"/>
  </dataValidations>
  <printOptions horizontalCentered="1"/>
  <pageMargins left="0.25" right="0.25" top="0.75" bottom="0.75" header="0.3" footer="0.3"/>
  <pageSetup paperSize="17" scale="54" fitToHeight="0" orientation="landscape" r:id="rId1"/>
  <headerFooter>
    <oddFooter>&amp;F</oddFooter>
  </headerFooter>
  <rowBreaks count="1" manualBreakCount="1">
    <brk id="25" max="16383" man="1"/>
  </rowBreaks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operator="greaterThan" allowBlank="1" showErrorMessage="1" promptTitle="Funding" prompt="_x000a_Using the dropdown menu, select the original funding source for the vehicle." xr:uid="{47267BD8-D154-466E-93BE-5442035754D0}">
          <x14:formula1>
            <xm:f>'TAM Datasheet'!$C$2:$C$7</xm:f>
          </x14:formula1>
          <xm:sqref>AD5:AD24</xm:sqref>
        </x14:dataValidation>
        <x14:dataValidation type="list" allowBlank="1" showErrorMessage="1" promptTitle="Fuel Type" prompt="_x000a_Using the dropdown menu, select the fuel type." xr:uid="{FA35062C-A32D-4F06-877A-EFC119A2B78C}">
          <x14:formula1>
            <xm:f>'TAM Datasheet'!$M$2:$M$8</xm:f>
          </x14:formula1>
          <xm:sqref>N5:N24</xm:sqref>
        </x14:dataValidation>
        <x14:dataValidation type="list" allowBlank="1" showInputMessage="1" showErrorMessage="1" xr:uid="{CCF0ACB3-C666-4526-A2DA-FBD28FC1A6CC}">
          <x14:formula1>
            <xm:f>'TAM Datasheet'!$J$2:$J$5</xm:f>
          </x14:formula1>
          <xm:sqref>I5:I24</xm:sqref>
        </x14:dataValidation>
        <x14:dataValidation type="list" allowBlank="1" showErrorMessage="1" promptTitle="Vehicle Length" prompt="_x000a_Using the dropdown menu, select the vehicle length.  _x000a__x000a_The vehicle length is from the forwardmost part of the front bumper to the rearwardmost part of the rear bumper.  _x000a__x000a_Bike racks are not included in this measurement." xr:uid="{2305E295-64B1-459A-9CED-95240A066202}">
          <x14:formula1>
            <xm:f>'TAM Datasheet'!$I$2:$I$44</xm:f>
          </x14:formula1>
          <xm:sqref>O5:O24</xm:sqref>
        </x14:dataValidation>
        <x14:dataValidation type="list" allowBlank="1" showErrorMessage="1" promptTitle="Useful Life Benchmark" prompt="_x000a_Using the dropdown menu, select the appropriate useful life benchmark for the vehicle type." xr:uid="{1C71F5BF-B427-402D-B037-96C7EAFB3AFB}">
          <x14:formula1>
            <xm:f>'TAM Datasheet'!$E$2:$E$8</xm:f>
          </x14:formula1>
          <xm:sqref>S5:S24</xm:sqref>
        </x14:dataValidation>
        <x14:dataValidation type="list" allowBlank="1" showInputMessage="1" showErrorMessage="1" xr:uid="{CD5B21F0-3FBA-4090-8CB8-0EBECDB1F947}">
          <x14:formula1>
            <xm:f>'TAM Datasheet'!$C$2:$C$7</xm:f>
          </x14:formula1>
          <xm:sqref>AD5:AD24</xm:sqref>
        </x14:dataValidation>
        <x14:dataValidation type="list" allowBlank="1" showErrorMessage="1" promptTitle="Ownership" prompt="_x000a_Using the dropdown menu, select the correct ownership for the vehicle." xr:uid="{9A52EE1D-2A79-48C6-B915-AFD89D07BC3D}">
          <x14:formula1>
            <xm:f>'TAM Datasheet'!$B$2:$B$10</xm:f>
          </x14:formula1>
          <xm:sqref>AB5:AB24</xm:sqref>
        </x14:dataValidation>
        <x14:dataValidation type="list" allowBlank="1" showErrorMessage="1" promptTitle="Vehicle Type" prompt="_x000a_Using the dropdown menu, select the vehicle type.  _x000a__x000a_Service vehicle options are at the bottom of the list." xr:uid="{6509165C-6F22-4951-AF54-82A466A17B98}">
          <x14:formula1>
            <xm:f>'TAM Datasheet'!$E$12:$E$20</xm:f>
          </x14:formula1>
          <xm:sqref>G5:G24</xm:sqref>
        </x14:dataValidation>
        <x14:dataValidation type="list" allowBlank="1" showInputMessage="1" showErrorMessage="1" xr:uid="{DEAA464A-717C-4A69-B8E9-1EFA2DEBBCA2}">
          <x14:formula1>
            <xm:f>'TAM Datasheet'!$J$2:$J$51</xm:f>
          </x14:formula1>
          <xm:sqref>I5:I24</xm:sqref>
        </x14:dataValidation>
        <x14:dataValidation type="list" allowBlank="1" showErrorMessage="1" promptTitle="Seating Capacity (incl. driver)" prompt="_x000a_Using the dropdown menu, select the seating capacity for the vehicle.  _x000a__x000a_This capacity always includes the driver." xr:uid="{0174CDCA-0925-49BE-AF10-7A55369A0E9D}">
          <x14:formula1>
            <xm:f>'TAM Datasheet'!$J$4:$J$52</xm:f>
          </x14:formula1>
          <xm:sqref>P5:P24</xm:sqref>
        </x14:dataValidation>
        <x14:dataValidation type="list" allowBlank="1" showErrorMessage="1" promptTitle="Wheelchair Capacity" prompt="_x000a_Using the dropdown menu, enter the number of wheelchair places available on the vehicle." xr:uid="{25981098-4939-4770-916F-BF51D1039D25}">
          <x14:formula1>
            <xm:f>'TAM Datasheet'!$J$2:$J$12</xm:f>
          </x14:formula1>
          <xm:sqref>Q5:Q24</xm:sqref>
        </x14:dataValidation>
        <x14:dataValidation type="list" operator="greaterThan" allowBlank="1" showInputMessage="1" showErrorMessage="1" xr:uid="{1C95FBBA-E9B7-44BF-B2D9-02A601E1C152}">
          <x14:formula1>
            <xm:f>'TAM Datasheet'!$B$2:$B$10</xm:f>
          </x14:formula1>
          <xm:sqref>AB5:AB24</xm:sqref>
        </x14:dataValidation>
        <x14:dataValidation type="list" allowBlank="1" showErrorMessage="1" promptTitle="Mode" prompt="_x000a_From the dropdown menu, select the mode that the vehicle operates." xr:uid="{EB155F60-F15E-4878-88FC-9C300A8691A4}">
          <x14:formula1>
            <xm:f>'TAM Datasheet'!$K$2:$K$8</xm:f>
          </x14:formula1>
          <xm:sqref>J5:L24</xm:sqref>
        </x14:dataValidation>
        <x14:dataValidation type="list" operator="equal" allowBlank="1" showInputMessage="1" showErrorMessage="1" xr:uid="{5DADB2B3-2FA8-4B68-A824-65AD452618F8}">
          <x14:formula1>
            <xm:f>'TAM Datasheet'!$K$2:$K$8</xm:f>
          </x14:formula1>
          <xm:sqref>J5:L24</xm:sqref>
        </x14:dataValidation>
        <x14:dataValidation type="list" allowBlank="1" showErrorMessage="1" promptTitle="Condition Rating" prompt="_x000a_Using the dropdown menu, select the condition rating for the vehicle at the beginning of the period of performance (October)." xr:uid="{D257BE3F-2241-4D65-A8FA-6086CC672C26}">
          <x14:formula1>
            <xm:f>'TAM Datasheet'!$H$2:$H$7</xm:f>
          </x14:formula1>
          <xm:sqref>Z5:Z24</xm:sqref>
        </x14:dataValidation>
        <x14:dataValidation type="list" allowBlank="1" showInputMessage="1" showErrorMessage="1" promptTitle="Vehicle Status" prompt="_x000a_Use the dropdown menu to select Active or Service._x000a__x000a_When a vehicle is retired, use the dropdown menu to select Retired." xr:uid="{22647AB5-87B9-4321-841D-95E91B7A0C54}">
          <x14:formula1>
            <xm:f>'TAM Datasheet'!$D$2:$D$4</xm:f>
          </x14:formula1>
          <xm:sqref>AA5:AA24 M5:M24</xm:sqref>
        </x14:dataValidation>
        <x14:dataValidation type="list" allowBlank="1" showErrorMessage="1" promptTitle="Vehicle Status" prompt="_x000a_Use the dropdown menu to select Active or Service._x000a__x000a_When a vehicle is retired, use the dropdown menu to select Retired." xr:uid="{919605DA-E3D1-4724-9C84-E0B11FD076D3}">
          <x14:formula1>
            <xm:f>'TAM Datasheet'!$D$2:$D$4</xm:f>
          </x14:formula1>
          <xm:sqref>C5:C24 Y5:Y24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F638-7FF3-4B46-BA82-9A69B5B8BBA0}">
  <sheetPr codeName="Sheet4">
    <tabColor rgb="FFFFFF00"/>
  </sheetPr>
  <dimension ref="A1:M165"/>
  <sheetViews>
    <sheetView zoomScaleNormal="100" workbookViewId="0">
      <selection activeCell="B16" sqref="B16"/>
    </sheetView>
  </sheetViews>
  <sheetFormatPr defaultRowHeight="12" x14ac:dyDescent="0.2"/>
  <cols>
    <col min="1" max="1" width="31.140625" style="18" customWidth="1" collapsed="1"/>
    <col min="2" max="2" width="58.5703125" style="18" customWidth="1" collapsed="1"/>
    <col min="3" max="3" width="55.7109375" style="18" customWidth="1" collapsed="1"/>
    <col min="4" max="4" width="8.7109375" style="19" customWidth="1"/>
    <col min="5" max="5" width="35.7109375" style="1" customWidth="1"/>
    <col min="6" max="7" width="10.7109375" style="20" customWidth="1"/>
    <col min="8" max="8" width="70.7109375" style="1" customWidth="1"/>
    <col min="9" max="12" width="8.7109375" style="20" customWidth="1"/>
    <col min="13" max="16384" width="9.140625" style="1"/>
  </cols>
  <sheetData>
    <row r="1" spans="1:13" s="10" customFormat="1" ht="30" customHeight="1" x14ac:dyDescent="0.25">
      <c r="A1" s="7" t="s">
        <v>3</v>
      </c>
      <c r="B1" s="7" t="s">
        <v>13</v>
      </c>
      <c r="C1" s="6" t="s">
        <v>14</v>
      </c>
      <c r="D1" s="8" t="s">
        <v>15</v>
      </c>
      <c r="E1" s="26" t="s">
        <v>56</v>
      </c>
      <c r="F1" s="26" t="s">
        <v>52</v>
      </c>
      <c r="G1" s="6"/>
      <c r="H1" s="6" t="s">
        <v>7</v>
      </c>
      <c r="I1" s="6" t="s">
        <v>5</v>
      </c>
      <c r="J1" s="6" t="s">
        <v>16</v>
      </c>
      <c r="K1" s="6" t="s">
        <v>0</v>
      </c>
      <c r="L1" s="6" t="s">
        <v>51</v>
      </c>
      <c r="M1" s="4" t="s">
        <v>62</v>
      </c>
    </row>
    <row r="2" spans="1:13" s="13" customFormat="1" ht="30" customHeight="1" x14ac:dyDescent="0.25">
      <c r="A2" s="27" t="s">
        <v>86</v>
      </c>
      <c r="B2" s="10" t="s">
        <v>95</v>
      </c>
      <c r="C2" s="10" t="s">
        <v>135</v>
      </c>
      <c r="D2" s="11" t="s">
        <v>12</v>
      </c>
      <c r="E2" s="27" t="s">
        <v>57</v>
      </c>
      <c r="F2" s="28">
        <v>96</v>
      </c>
      <c r="G2" s="5" t="s">
        <v>75</v>
      </c>
      <c r="H2" s="3" t="s">
        <v>121</v>
      </c>
      <c r="I2" s="12" t="s">
        <v>17</v>
      </c>
      <c r="J2" s="12">
        <v>0</v>
      </c>
      <c r="K2" s="3" t="s">
        <v>68</v>
      </c>
      <c r="L2" s="12">
        <v>1995</v>
      </c>
      <c r="M2" s="3" t="s">
        <v>54</v>
      </c>
    </row>
    <row r="3" spans="1:13" s="13" customFormat="1" ht="30" customHeight="1" x14ac:dyDescent="0.25">
      <c r="A3" s="27" t="s">
        <v>87</v>
      </c>
      <c r="B3" s="10" t="s">
        <v>96</v>
      </c>
      <c r="C3" s="10" t="s">
        <v>136</v>
      </c>
      <c r="D3" s="14" t="s">
        <v>18</v>
      </c>
      <c r="E3" s="27" t="s">
        <v>58</v>
      </c>
      <c r="F3" s="27">
        <v>96</v>
      </c>
      <c r="G3" s="5" t="s">
        <v>76</v>
      </c>
      <c r="H3" s="3" t="s">
        <v>81</v>
      </c>
      <c r="I3" s="12" t="s">
        <v>19</v>
      </c>
      <c r="J3" s="12">
        <v>1</v>
      </c>
      <c r="K3" s="3" t="s">
        <v>69</v>
      </c>
      <c r="L3" s="12">
        <v>1996</v>
      </c>
      <c r="M3" s="3" t="s">
        <v>63</v>
      </c>
    </row>
    <row r="4" spans="1:13" s="13" customFormat="1" ht="30" customHeight="1" x14ac:dyDescent="0.25">
      <c r="A4" s="27" t="s">
        <v>88</v>
      </c>
      <c r="B4" s="10" t="s">
        <v>97</v>
      </c>
      <c r="C4" s="10" t="s">
        <v>137</v>
      </c>
      <c r="D4" s="15" t="s">
        <v>61</v>
      </c>
      <c r="E4" s="27" t="s">
        <v>59</v>
      </c>
      <c r="F4" s="27">
        <v>120</v>
      </c>
      <c r="G4" s="5" t="s">
        <v>77</v>
      </c>
      <c r="H4" s="3" t="s">
        <v>82</v>
      </c>
      <c r="I4" s="12" t="s">
        <v>20</v>
      </c>
      <c r="J4" s="12">
        <v>2</v>
      </c>
      <c r="K4" s="3" t="s">
        <v>70</v>
      </c>
      <c r="L4" s="12">
        <v>1997</v>
      </c>
      <c r="M4" s="3" t="s">
        <v>55</v>
      </c>
    </row>
    <row r="5" spans="1:13" s="13" customFormat="1" ht="30" customHeight="1" x14ac:dyDescent="0.25">
      <c r="A5" s="27" t="s">
        <v>89</v>
      </c>
      <c r="B5" s="10" t="s">
        <v>98</v>
      </c>
      <c r="C5" s="10" t="s">
        <v>138</v>
      </c>
      <c r="D5" s="10"/>
      <c r="E5" s="27" t="s">
        <v>60</v>
      </c>
      <c r="F5" s="27">
        <v>168</v>
      </c>
      <c r="G5" s="5" t="s">
        <v>78</v>
      </c>
      <c r="H5" s="3" t="s">
        <v>83</v>
      </c>
      <c r="I5" s="12" t="s">
        <v>21</v>
      </c>
      <c r="J5" s="12">
        <v>3</v>
      </c>
      <c r="K5" s="3" t="s">
        <v>74</v>
      </c>
      <c r="L5" s="12">
        <v>1998</v>
      </c>
      <c r="M5" s="3" t="s">
        <v>64</v>
      </c>
    </row>
    <row r="6" spans="1:13" s="13" customFormat="1" ht="30" customHeight="1" x14ac:dyDescent="0.25">
      <c r="A6" s="27" t="s">
        <v>90</v>
      </c>
      <c r="B6" s="10" t="s">
        <v>99</v>
      </c>
      <c r="C6" s="16" t="s">
        <v>139</v>
      </c>
      <c r="D6" s="10"/>
      <c r="E6" s="29" t="s">
        <v>118</v>
      </c>
      <c r="F6" s="28">
        <v>96</v>
      </c>
      <c r="G6" s="5" t="s">
        <v>79</v>
      </c>
      <c r="H6" s="3" t="s">
        <v>84</v>
      </c>
      <c r="I6" s="12" t="s">
        <v>22</v>
      </c>
      <c r="J6" s="12">
        <v>4</v>
      </c>
      <c r="K6" s="3" t="s">
        <v>71</v>
      </c>
      <c r="L6" s="12">
        <v>1999</v>
      </c>
      <c r="M6" s="3" t="s">
        <v>65</v>
      </c>
    </row>
    <row r="7" spans="1:13" s="13" customFormat="1" ht="30" customHeight="1" x14ac:dyDescent="0.25">
      <c r="A7" s="27" t="s">
        <v>91</v>
      </c>
      <c r="B7" s="10" t="s">
        <v>100</v>
      </c>
      <c r="C7" s="16" t="s">
        <v>140</v>
      </c>
      <c r="D7" s="10"/>
      <c r="E7" s="29" t="s">
        <v>119</v>
      </c>
      <c r="F7" s="28">
        <v>300</v>
      </c>
      <c r="G7" s="5" t="s">
        <v>80</v>
      </c>
      <c r="H7" s="3" t="s">
        <v>85</v>
      </c>
      <c r="I7" s="12" t="s">
        <v>23</v>
      </c>
      <c r="J7" s="12">
        <v>5</v>
      </c>
      <c r="K7" s="3" t="s">
        <v>72</v>
      </c>
      <c r="L7" s="12">
        <v>2000</v>
      </c>
      <c r="M7" s="3" t="s">
        <v>66</v>
      </c>
    </row>
    <row r="8" spans="1:13" s="13" customFormat="1" ht="30" customHeight="1" x14ac:dyDescent="0.25">
      <c r="B8" s="10" t="s">
        <v>101</v>
      </c>
      <c r="C8" s="9"/>
      <c r="D8" s="10"/>
      <c r="E8" s="29" t="s">
        <v>120</v>
      </c>
      <c r="F8" s="28">
        <v>168</v>
      </c>
      <c r="G8" s="12"/>
      <c r="I8" s="12" t="s">
        <v>24</v>
      </c>
      <c r="J8" s="12">
        <v>6</v>
      </c>
      <c r="K8" s="3" t="s">
        <v>73</v>
      </c>
      <c r="L8" s="12">
        <v>2001</v>
      </c>
      <c r="M8" s="3" t="s">
        <v>67</v>
      </c>
    </row>
    <row r="9" spans="1:13" s="13" customFormat="1" ht="30" customHeight="1" x14ac:dyDescent="0.25">
      <c r="A9" s="9"/>
      <c r="B9" s="10" t="s">
        <v>102</v>
      </c>
      <c r="C9" s="9"/>
      <c r="D9" s="10"/>
      <c r="G9" s="12"/>
      <c r="I9" s="12" t="s">
        <v>25</v>
      </c>
      <c r="J9" s="12">
        <v>7</v>
      </c>
      <c r="L9" s="12">
        <v>2002</v>
      </c>
    </row>
    <row r="10" spans="1:13" s="13" customFormat="1" ht="30" customHeight="1" thickBot="1" x14ac:dyDescent="0.3">
      <c r="A10" s="9"/>
      <c r="B10" s="16" t="s">
        <v>26</v>
      </c>
      <c r="C10" s="9"/>
      <c r="D10" s="10"/>
      <c r="G10" s="12"/>
      <c r="I10" s="12" t="s">
        <v>27</v>
      </c>
      <c r="J10" s="12">
        <v>8</v>
      </c>
      <c r="L10" s="12">
        <v>2003</v>
      </c>
    </row>
    <row r="11" spans="1:13" s="13" customFormat="1" ht="30" customHeight="1" thickBot="1" x14ac:dyDescent="0.3">
      <c r="A11" s="9"/>
      <c r="B11" s="9"/>
      <c r="C11" s="17">
        <f ca="1">TODAY()</f>
        <v>44208</v>
      </c>
      <c r="D11" s="10"/>
      <c r="E11" s="26" t="s">
        <v>53</v>
      </c>
      <c r="F11" s="2"/>
      <c r="G11" s="12"/>
      <c r="I11" s="12" t="s">
        <v>28</v>
      </c>
      <c r="J11" s="12">
        <v>9</v>
      </c>
      <c r="L11" s="12">
        <v>2004</v>
      </c>
    </row>
    <row r="12" spans="1:13" s="13" customFormat="1" ht="30" customHeight="1" thickBot="1" x14ac:dyDescent="0.3">
      <c r="B12" s="9"/>
      <c r="C12" s="32" t="str">
        <f ca="1">TEXT(C11,"mmmm yyyy")</f>
        <v>January 2021</v>
      </c>
      <c r="D12" s="10"/>
      <c r="E12" s="27" t="s">
        <v>86</v>
      </c>
      <c r="F12" s="28">
        <v>4</v>
      </c>
      <c r="G12" s="12"/>
      <c r="I12" s="12" t="s">
        <v>29</v>
      </c>
      <c r="J12" s="12">
        <v>10</v>
      </c>
      <c r="K12" s="12"/>
      <c r="L12" s="12">
        <v>2005</v>
      </c>
    </row>
    <row r="13" spans="1:13" s="13" customFormat="1" ht="30" customHeight="1" x14ac:dyDescent="0.25">
      <c r="B13" s="9"/>
      <c r="C13" s="9"/>
      <c r="D13" s="10"/>
      <c r="E13" s="27" t="s">
        <v>87</v>
      </c>
      <c r="F13" s="28">
        <v>4</v>
      </c>
      <c r="G13" s="12"/>
      <c r="I13" s="12" t="s">
        <v>30</v>
      </c>
      <c r="J13" s="12">
        <v>11</v>
      </c>
      <c r="K13" s="12"/>
      <c r="L13" s="12">
        <v>2006</v>
      </c>
    </row>
    <row r="14" spans="1:13" ht="30" customHeight="1" x14ac:dyDescent="0.2">
      <c r="B14" s="9"/>
      <c r="C14" s="9"/>
      <c r="E14" s="27" t="s">
        <v>88</v>
      </c>
      <c r="F14" s="28">
        <v>5</v>
      </c>
      <c r="I14" s="12" t="s">
        <v>11</v>
      </c>
      <c r="J14" s="12">
        <v>12</v>
      </c>
      <c r="L14" s="12">
        <v>2007</v>
      </c>
    </row>
    <row r="15" spans="1:13" ht="30" customHeight="1" x14ac:dyDescent="0.2">
      <c r="A15" s="21"/>
      <c r="B15" s="9"/>
      <c r="C15" s="9"/>
      <c r="E15" s="27" t="s">
        <v>89</v>
      </c>
      <c r="F15" s="28">
        <v>7</v>
      </c>
      <c r="I15" s="12" t="s">
        <v>31</v>
      </c>
      <c r="J15" s="12">
        <v>13</v>
      </c>
      <c r="L15" s="12">
        <v>2008</v>
      </c>
    </row>
    <row r="16" spans="1:13" ht="30" customHeight="1" x14ac:dyDescent="0.2">
      <c r="A16" s="21"/>
      <c r="B16" s="9"/>
      <c r="C16" s="9"/>
      <c r="E16" s="27" t="s">
        <v>90</v>
      </c>
      <c r="F16" s="28">
        <v>10</v>
      </c>
      <c r="I16" s="12" t="s">
        <v>32</v>
      </c>
      <c r="J16" s="12">
        <v>14</v>
      </c>
      <c r="L16" s="12">
        <v>2009</v>
      </c>
    </row>
    <row r="17" spans="1:12" ht="30" customHeight="1" x14ac:dyDescent="0.2">
      <c r="A17" s="21"/>
      <c r="B17" s="9"/>
      <c r="C17" s="9"/>
      <c r="E17" s="27" t="s">
        <v>91</v>
      </c>
      <c r="F17" s="28">
        <v>12</v>
      </c>
      <c r="I17" s="12" t="s">
        <v>33</v>
      </c>
      <c r="J17" s="12">
        <v>15</v>
      </c>
      <c r="L17" s="12">
        <v>2010</v>
      </c>
    </row>
    <row r="18" spans="1:12" ht="30" customHeight="1" x14ac:dyDescent="0.2">
      <c r="A18" s="21"/>
      <c r="B18" s="9"/>
      <c r="C18" s="9"/>
      <c r="E18" s="29" t="s">
        <v>118</v>
      </c>
      <c r="F18" s="28"/>
      <c r="I18" s="12" t="s">
        <v>34</v>
      </c>
      <c r="J18" s="12">
        <v>16</v>
      </c>
      <c r="L18" s="12">
        <v>2011</v>
      </c>
    </row>
    <row r="19" spans="1:12" ht="30" customHeight="1" x14ac:dyDescent="0.2">
      <c r="A19" s="21"/>
      <c r="B19" s="9"/>
      <c r="E19" s="29" t="s">
        <v>119</v>
      </c>
      <c r="F19" s="28"/>
      <c r="I19" s="12" t="s">
        <v>35</v>
      </c>
      <c r="J19" s="12">
        <v>17</v>
      </c>
      <c r="L19" s="12">
        <v>2012</v>
      </c>
    </row>
    <row r="20" spans="1:12" ht="30" customHeight="1" x14ac:dyDescent="0.2">
      <c r="A20" s="21"/>
      <c r="E20" s="29" t="s">
        <v>120</v>
      </c>
      <c r="F20" s="28"/>
      <c r="I20" s="12" t="s">
        <v>36</v>
      </c>
      <c r="J20" s="12">
        <v>18</v>
      </c>
      <c r="L20" s="12">
        <v>2013</v>
      </c>
    </row>
    <row r="21" spans="1:12" ht="30" customHeight="1" x14ac:dyDescent="0.2">
      <c r="A21" s="21"/>
      <c r="I21" s="12" t="s">
        <v>37</v>
      </c>
      <c r="J21" s="12">
        <v>19</v>
      </c>
      <c r="L21" s="12">
        <v>2014</v>
      </c>
    </row>
    <row r="22" spans="1:12" ht="30" customHeight="1" x14ac:dyDescent="0.2">
      <c r="A22" s="21"/>
      <c r="I22" s="12" t="s">
        <v>38</v>
      </c>
      <c r="J22" s="12">
        <v>20</v>
      </c>
      <c r="L22" s="12">
        <v>2015</v>
      </c>
    </row>
    <row r="23" spans="1:12" ht="30" customHeight="1" x14ac:dyDescent="0.2">
      <c r="A23" s="21"/>
      <c r="I23" s="12" t="s">
        <v>39</v>
      </c>
      <c r="J23" s="12">
        <v>21</v>
      </c>
      <c r="L23" s="12">
        <v>2016</v>
      </c>
    </row>
    <row r="24" spans="1:12" ht="30" customHeight="1" x14ac:dyDescent="0.2">
      <c r="A24" s="21"/>
      <c r="I24" s="12" t="s">
        <v>40</v>
      </c>
      <c r="J24" s="12">
        <v>22</v>
      </c>
      <c r="L24" s="12">
        <v>2017</v>
      </c>
    </row>
    <row r="25" spans="1:12" ht="30" customHeight="1" x14ac:dyDescent="0.2">
      <c r="A25" s="21"/>
      <c r="I25" s="12" t="s">
        <v>41</v>
      </c>
      <c r="J25" s="12">
        <v>23</v>
      </c>
      <c r="L25" s="12">
        <v>2018</v>
      </c>
    </row>
    <row r="26" spans="1:12" ht="30" customHeight="1" x14ac:dyDescent="0.2">
      <c r="A26" s="21"/>
      <c r="I26" s="12" t="s">
        <v>42</v>
      </c>
      <c r="J26" s="12">
        <v>24</v>
      </c>
      <c r="L26" s="12">
        <v>2019</v>
      </c>
    </row>
    <row r="27" spans="1:12" ht="30" customHeight="1" x14ac:dyDescent="0.2">
      <c r="A27" s="21"/>
      <c r="I27" s="12" t="s">
        <v>43</v>
      </c>
      <c r="J27" s="12">
        <v>25</v>
      </c>
      <c r="L27" s="12">
        <v>2020</v>
      </c>
    </row>
    <row r="28" spans="1:12" ht="30" customHeight="1" x14ac:dyDescent="0.2">
      <c r="A28" s="21"/>
      <c r="I28" s="12" t="s">
        <v>44</v>
      </c>
      <c r="J28" s="12">
        <v>26</v>
      </c>
      <c r="L28" s="12">
        <v>2021</v>
      </c>
    </row>
    <row r="29" spans="1:12" ht="30" customHeight="1" x14ac:dyDescent="0.2">
      <c r="A29" s="21"/>
      <c r="I29" s="12" t="s">
        <v>45</v>
      </c>
      <c r="J29" s="12">
        <v>27</v>
      </c>
      <c r="L29" s="12">
        <v>2022</v>
      </c>
    </row>
    <row r="30" spans="1:12" ht="30" customHeight="1" x14ac:dyDescent="0.2">
      <c r="A30" s="21"/>
      <c r="I30" s="12" t="s">
        <v>46</v>
      </c>
      <c r="J30" s="12">
        <v>28</v>
      </c>
      <c r="L30" s="12">
        <v>2023</v>
      </c>
    </row>
    <row r="31" spans="1:12" ht="30" customHeight="1" x14ac:dyDescent="0.2">
      <c r="A31" s="21"/>
      <c r="I31" s="12" t="s">
        <v>47</v>
      </c>
      <c r="J31" s="12">
        <v>29</v>
      </c>
      <c r="L31" s="12">
        <v>2024</v>
      </c>
    </row>
    <row r="32" spans="1:12" ht="30" customHeight="1" x14ac:dyDescent="0.2">
      <c r="A32" s="21"/>
      <c r="I32" s="12" t="s">
        <v>48</v>
      </c>
      <c r="J32" s="12">
        <v>30</v>
      </c>
      <c r="L32" s="12">
        <v>2025</v>
      </c>
    </row>
    <row r="33" spans="1:12" ht="30" customHeight="1" x14ac:dyDescent="0.2">
      <c r="A33" s="21"/>
      <c r="I33" s="12" t="s">
        <v>49</v>
      </c>
      <c r="J33" s="12">
        <v>31</v>
      </c>
      <c r="L33" s="12">
        <v>2026</v>
      </c>
    </row>
    <row r="34" spans="1:12" ht="30" customHeight="1" x14ac:dyDescent="0.2">
      <c r="A34" s="21"/>
      <c r="I34" s="12" t="s">
        <v>50</v>
      </c>
      <c r="J34" s="12">
        <v>32</v>
      </c>
      <c r="L34" s="12">
        <v>2027</v>
      </c>
    </row>
    <row r="35" spans="1:12" ht="30" customHeight="1" x14ac:dyDescent="0.2">
      <c r="A35" s="21"/>
      <c r="I35" s="20" t="s">
        <v>105</v>
      </c>
      <c r="J35" s="12">
        <v>33</v>
      </c>
      <c r="L35" s="12">
        <v>2028</v>
      </c>
    </row>
    <row r="36" spans="1:12" ht="30" customHeight="1" x14ac:dyDescent="0.2">
      <c r="A36" s="21"/>
      <c r="I36" s="20" t="s">
        <v>106</v>
      </c>
      <c r="J36" s="12">
        <v>34</v>
      </c>
      <c r="L36" s="12">
        <v>2029</v>
      </c>
    </row>
    <row r="37" spans="1:12" ht="30" customHeight="1" x14ac:dyDescent="0.2">
      <c r="A37" s="21"/>
      <c r="I37" s="20" t="s">
        <v>107</v>
      </c>
      <c r="J37" s="12">
        <v>35</v>
      </c>
      <c r="L37" s="12">
        <v>2030</v>
      </c>
    </row>
    <row r="38" spans="1:12" ht="30" customHeight="1" x14ac:dyDescent="0.2">
      <c r="A38" s="21"/>
      <c r="I38" s="20" t="s">
        <v>108</v>
      </c>
      <c r="J38" s="12">
        <v>36</v>
      </c>
      <c r="L38" s="12">
        <v>2031</v>
      </c>
    </row>
    <row r="39" spans="1:12" ht="30" customHeight="1" x14ac:dyDescent="0.2">
      <c r="A39" s="21"/>
      <c r="I39" s="20" t="s">
        <v>109</v>
      </c>
      <c r="J39" s="12">
        <v>37</v>
      </c>
      <c r="L39" s="12">
        <v>2032</v>
      </c>
    </row>
    <row r="40" spans="1:12" ht="30" customHeight="1" x14ac:dyDescent="0.2">
      <c r="A40" s="21"/>
      <c r="I40" s="20" t="s">
        <v>110</v>
      </c>
      <c r="J40" s="12">
        <v>38</v>
      </c>
      <c r="L40" s="12">
        <v>2033</v>
      </c>
    </row>
    <row r="41" spans="1:12" ht="30" customHeight="1" x14ac:dyDescent="0.2">
      <c r="A41" s="21"/>
      <c r="I41" s="20" t="s">
        <v>111</v>
      </c>
      <c r="J41" s="12">
        <v>39</v>
      </c>
      <c r="L41" s="12">
        <v>2034</v>
      </c>
    </row>
    <row r="42" spans="1:12" ht="30" customHeight="1" x14ac:dyDescent="0.2">
      <c r="A42" s="21"/>
      <c r="I42" s="20" t="s">
        <v>112</v>
      </c>
      <c r="J42" s="12">
        <v>40</v>
      </c>
      <c r="L42" s="12">
        <v>2035</v>
      </c>
    </row>
    <row r="43" spans="1:12" ht="30" customHeight="1" x14ac:dyDescent="0.2">
      <c r="A43" s="21"/>
      <c r="I43" s="20" t="s">
        <v>113</v>
      </c>
      <c r="J43" s="12">
        <v>41</v>
      </c>
      <c r="L43" s="12">
        <v>2036</v>
      </c>
    </row>
    <row r="44" spans="1:12" ht="30" customHeight="1" x14ac:dyDescent="0.2">
      <c r="A44" s="21"/>
      <c r="I44" s="20" t="s">
        <v>114</v>
      </c>
      <c r="J44" s="12">
        <v>42</v>
      </c>
      <c r="L44" s="12">
        <v>2037</v>
      </c>
    </row>
    <row r="45" spans="1:12" ht="30" customHeight="1" x14ac:dyDescent="0.2">
      <c r="A45" s="21"/>
      <c r="J45" s="12">
        <v>43</v>
      </c>
      <c r="L45" s="12">
        <v>2038</v>
      </c>
    </row>
    <row r="46" spans="1:12" ht="30" customHeight="1" x14ac:dyDescent="0.2">
      <c r="A46" s="21"/>
      <c r="J46" s="12">
        <v>44</v>
      </c>
      <c r="L46" s="12">
        <v>2039</v>
      </c>
    </row>
    <row r="47" spans="1:12" ht="30" customHeight="1" x14ac:dyDescent="0.2">
      <c r="A47" s="21"/>
      <c r="J47" s="12">
        <v>45</v>
      </c>
      <c r="L47" s="12">
        <v>2040</v>
      </c>
    </row>
    <row r="48" spans="1:12" ht="30" customHeight="1" x14ac:dyDescent="0.2">
      <c r="A48" s="21"/>
      <c r="J48" s="12">
        <v>46</v>
      </c>
      <c r="L48" s="12">
        <v>2041</v>
      </c>
    </row>
    <row r="49" spans="1:12" ht="30" customHeight="1" x14ac:dyDescent="0.2">
      <c r="A49" s="21"/>
      <c r="J49" s="12">
        <v>47</v>
      </c>
      <c r="L49" s="12">
        <v>2042</v>
      </c>
    </row>
    <row r="50" spans="1:12" ht="30" customHeight="1" x14ac:dyDescent="0.2">
      <c r="A50" s="21"/>
      <c r="J50" s="12">
        <v>48</v>
      </c>
      <c r="L50" s="12">
        <v>2043</v>
      </c>
    </row>
    <row r="51" spans="1:12" ht="30" customHeight="1" x14ac:dyDescent="0.2">
      <c r="A51" s="21"/>
      <c r="J51" s="12">
        <v>49</v>
      </c>
      <c r="L51" s="12">
        <v>2044</v>
      </c>
    </row>
    <row r="52" spans="1:12" ht="30" customHeight="1" x14ac:dyDescent="0.2">
      <c r="A52" s="21"/>
      <c r="J52" s="12">
        <v>50</v>
      </c>
      <c r="L52" s="12">
        <v>2045</v>
      </c>
    </row>
    <row r="53" spans="1:12" x14ac:dyDescent="0.2">
      <c r="A53" s="21"/>
      <c r="B53" s="22"/>
      <c r="C53" s="22"/>
      <c r="D53" s="23"/>
      <c r="E53" s="24"/>
      <c r="F53" s="25"/>
      <c r="G53" s="25"/>
      <c r="H53" s="24"/>
      <c r="I53" s="25"/>
      <c r="J53" s="25"/>
      <c r="K53" s="25"/>
      <c r="L53" s="25"/>
    </row>
    <row r="54" spans="1:12" x14ac:dyDescent="0.2">
      <c r="A54" s="21"/>
    </row>
    <row r="55" spans="1:12" x14ac:dyDescent="0.2">
      <c r="A55" s="21"/>
    </row>
    <row r="56" spans="1:12" x14ac:dyDescent="0.2">
      <c r="A56" s="21"/>
    </row>
    <row r="57" spans="1:12" x14ac:dyDescent="0.2">
      <c r="A57" s="21"/>
    </row>
    <row r="58" spans="1:12" x14ac:dyDescent="0.2">
      <c r="A58" s="21"/>
    </row>
    <row r="59" spans="1:12" x14ac:dyDescent="0.2">
      <c r="A59" s="21"/>
    </row>
    <row r="60" spans="1:12" x14ac:dyDescent="0.2">
      <c r="A60" s="21"/>
    </row>
    <row r="61" spans="1:12" x14ac:dyDescent="0.2">
      <c r="A61" s="21"/>
    </row>
    <row r="62" spans="1:12" x14ac:dyDescent="0.2">
      <c r="A62" s="21"/>
    </row>
    <row r="63" spans="1:12" x14ac:dyDescent="0.2">
      <c r="A63" s="21"/>
    </row>
    <row r="64" spans="1:12" x14ac:dyDescent="0.2">
      <c r="A64" s="21"/>
    </row>
    <row r="65" spans="1:1" x14ac:dyDescent="0.2">
      <c r="A65" s="21"/>
    </row>
    <row r="66" spans="1:1" x14ac:dyDescent="0.2">
      <c r="A66" s="21"/>
    </row>
    <row r="67" spans="1:1" x14ac:dyDescent="0.2">
      <c r="A67" s="21"/>
    </row>
    <row r="68" spans="1:1" x14ac:dyDescent="0.2">
      <c r="A68" s="21"/>
    </row>
    <row r="69" spans="1:1" x14ac:dyDescent="0.2">
      <c r="A69" s="21"/>
    </row>
    <row r="70" spans="1:1" x14ac:dyDescent="0.2">
      <c r="A70" s="21"/>
    </row>
    <row r="71" spans="1:1" x14ac:dyDescent="0.2">
      <c r="A71" s="21"/>
    </row>
    <row r="72" spans="1:1" x14ac:dyDescent="0.2">
      <c r="A72" s="21"/>
    </row>
    <row r="73" spans="1:1" x14ac:dyDescent="0.2">
      <c r="A73" s="21"/>
    </row>
    <row r="74" spans="1:1" x14ac:dyDescent="0.2">
      <c r="A74" s="21"/>
    </row>
    <row r="75" spans="1:1" x14ac:dyDescent="0.2">
      <c r="A75" s="21"/>
    </row>
    <row r="76" spans="1:1" x14ac:dyDescent="0.2">
      <c r="A76" s="21"/>
    </row>
    <row r="77" spans="1:1" x14ac:dyDescent="0.2">
      <c r="A77" s="21"/>
    </row>
    <row r="78" spans="1:1" x14ac:dyDescent="0.2">
      <c r="A78" s="21"/>
    </row>
    <row r="79" spans="1:1" x14ac:dyDescent="0.2">
      <c r="A79" s="21"/>
    </row>
    <row r="80" spans="1:1" x14ac:dyDescent="0.2">
      <c r="A80" s="21"/>
    </row>
    <row r="81" spans="1:1" x14ac:dyDescent="0.2">
      <c r="A81" s="21"/>
    </row>
    <row r="82" spans="1:1" x14ac:dyDescent="0.2">
      <c r="A82" s="21"/>
    </row>
    <row r="83" spans="1:1" x14ac:dyDescent="0.2">
      <c r="A83" s="21"/>
    </row>
    <row r="84" spans="1:1" x14ac:dyDescent="0.2">
      <c r="A84" s="21"/>
    </row>
    <row r="85" spans="1:1" x14ac:dyDescent="0.2">
      <c r="A85" s="21"/>
    </row>
    <row r="86" spans="1:1" x14ac:dyDescent="0.2">
      <c r="A86" s="21"/>
    </row>
    <row r="87" spans="1:1" x14ac:dyDescent="0.2">
      <c r="A87" s="21"/>
    </row>
    <row r="88" spans="1:1" x14ac:dyDescent="0.2">
      <c r="A88" s="21"/>
    </row>
    <row r="89" spans="1:1" x14ac:dyDescent="0.2">
      <c r="A89" s="21"/>
    </row>
    <row r="90" spans="1:1" x14ac:dyDescent="0.2">
      <c r="A90" s="21"/>
    </row>
    <row r="91" spans="1:1" x14ac:dyDescent="0.2">
      <c r="A91" s="21"/>
    </row>
    <row r="92" spans="1:1" x14ac:dyDescent="0.2">
      <c r="A92" s="21"/>
    </row>
    <row r="93" spans="1:1" x14ac:dyDescent="0.2">
      <c r="A93" s="21"/>
    </row>
    <row r="94" spans="1:1" x14ac:dyDescent="0.2">
      <c r="A94" s="21"/>
    </row>
    <row r="95" spans="1:1" x14ac:dyDescent="0.2">
      <c r="A95" s="21"/>
    </row>
    <row r="96" spans="1:1" x14ac:dyDescent="0.2">
      <c r="A96" s="21"/>
    </row>
    <row r="97" spans="1:1" x14ac:dyDescent="0.2">
      <c r="A97" s="21"/>
    </row>
    <row r="98" spans="1:1" x14ac:dyDescent="0.2">
      <c r="A98" s="21"/>
    </row>
    <row r="99" spans="1:1" x14ac:dyDescent="0.2">
      <c r="A99" s="21"/>
    </row>
    <row r="100" spans="1:1" x14ac:dyDescent="0.2">
      <c r="A100" s="21"/>
    </row>
    <row r="101" spans="1:1" x14ac:dyDescent="0.2">
      <c r="A101" s="21"/>
    </row>
    <row r="102" spans="1:1" x14ac:dyDescent="0.2">
      <c r="A102" s="21"/>
    </row>
    <row r="103" spans="1:1" x14ac:dyDescent="0.2">
      <c r="A103" s="21"/>
    </row>
    <row r="104" spans="1:1" x14ac:dyDescent="0.2">
      <c r="A104" s="21"/>
    </row>
    <row r="105" spans="1:1" x14ac:dyDescent="0.2">
      <c r="A105" s="21"/>
    </row>
    <row r="106" spans="1:1" x14ac:dyDescent="0.2">
      <c r="A106" s="21"/>
    </row>
    <row r="107" spans="1:1" x14ac:dyDescent="0.2">
      <c r="A107" s="21"/>
    </row>
    <row r="108" spans="1:1" x14ac:dyDescent="0.2">
      <c r="A108" s="21"/>
    </row>
    <row r="109" spans="1:1" x14ac:dyDescent="0.2">
      <c r="A109" s="21"/>
    </row>
    <row r="110" spans="1:1" x14ac:dyDescent="0.2">
      <c r="A110" s="21"/>
    </row>
    <row r="111" spans="1:1" x14ac:dyDescent="0.2">
      <c r="A111" s="21"/>
    </row>
    <row r="112" spans="1:1" x14ac:dyDescent="0.2">
      <c r="A112" s="21"/>
    </row>
    <row r="113" spans="1:1" x14ac:dyDescent="0.2">
      <c r="A113" s="21"/>
    </row>
    <row r="114" spans="1:1" x14ac:dyDescent="0.2">
      <c r="A114" s="21"/>
    </row>
    <row r="115" spans="1:1" x14ac:dyDescent="0.2">
      <c r="A115" s="21"/>
    </row>
    <row r="116" spans="1:1" x14ac:dyDescent="0.2">
      <c r="A116" s="21"/>
    </row>
    <row r="117" spans="1:1" x14ac:dyDescent="0.2">
      <c r="A117" s="21"/>
    </row>
    <row r="118" spans="1:1" x14ac:dyDescent="0.2">
      <c r="A118" s="21"/>
    </row>
    <row r="119" spans="1:1" x14ac:dyDescent="0.2">
      <c r="A119" s="21"/>
    </row>
    <row r="120" spans="1:1" x14ac:dyDescent="0.2">
      <c r="A120" s="21"/>
    </row>
    <row r="121" spans="1:1" x14ac:dyDescent="0.2">
      <c r="A121" s="21"/>
    </row>
    <row r="122" spans="1:1" x14ac:dyDescent="0.2">
      <c r="A122" s="21"/>
    </row>
    <row r="123" spans="1:1" x14ac:dyDescent="0.2">
      <c r="A123" s="21"/>
    </row>
    <row r="124" spans="1:1" x14ac:dyDescent="0.2">
      <c r="A124" s="21"/>
    </row>
    <row r="125" spans="1:1" x14ac:dyDescent="0.2">
      <c r="A125" s="21"/>
    </row>
    <row r="126" spans="1:1" x14ac:dyDescent="0.2">
      <c r="A126" s="21"/>
    </row>
    <row r="127" spans="1:1" x14ac:dyDescent="0.2">
      <c r="A127" s="21"/>
    </row>
    <row r="128" spans="1:1" x14ac:dyDescent="0.2">
      <c r="A128" s="21"/>
    </row>
    <row r="129" spans="1:1" x14ac:dyDescent="0.2">
      <c r="A129" s="21"/>
    </row>
    <row r="130" spans="1:1" x14ac:dyDescent="0.2">
      <c r="A130" s="21"/>
    </row>
    <row r="131" spans="1:1" x14ac:dyDescent="0.2">
      <c r="A131" s="21"/>
    </row>
    <row r="132" spans="1:1" x14ac:dyDescent="0.2">
      <c r="A132" s="21"/>
    </row>
    <row r="133" spans="1:1" x14ac:dyDescent="0.2">
      <c r="A133" s="21"/>
    </row>
    <row r="134" spans="1:1" x14ac:dyDescent="0.2">
      <c r="A134" s="21"/>
    </row>
    <row r="135" spans="1:1" x14ac:dyDescent="0.2">
      <c r="A135" s="21"/>
    </row>
    <row r="136" spans="1:1" x14ac:dyDescent="0.2">
      <c r="A136" s="21"/>
    </row>
    <row r="137" spans="1:1" x14ac:dyDescent="0.2">
      <c r="A137" s="21"/>
    </row>
    <row r="138" spans="1:1" x14ac:dyDescent="0.2">
      <c r="A138" s="21"/>
    </row>
    <row r="139" spans="1:1" x14ac:dyDescent="0.2">
      <c r="A139" s="21"/>
    </row>
    <row r="140" spans="1:1" x14ac:dyDescent="0.2">
      <c r="A140" s="21"/>
    </row>
    <row r="141" spans="1:1" x14ac:dyDescent="0.2">
      <c r="A141" s="21"/>
    </row>
    <row r="142" spans="1:1" x14ac:dyDescent="0.2">
      <c r="A142" s="21"/>
    </row>
    <row r="143" spans="1:1" x14ac:dyDescent="0.2">
      <c r="A143" s="21"/>
    </row>
    <row r="144" spans="1:1" x14ac:dyDescent="0.2">
      <c r="A144" s="21"/>
    </row>
    <row r="145" spans="1:1" x14ac:dyDescent="0.2">
      <c r="A145" s="21"/>
    </row>
    <row r="146" spans="1:1" x14ac:dyDescent="0.2">
      <c r="A146" s="21"/>
    </row>
    <row r="147" spans="1:1" x14ac:dyDescent="0.2">
      <c r="A147" s="21"/>
    </row>
    <row r="148" spans="1:1" x14ac:dyDescent="0.2">
      <c r="A148" s="21"/>
    </row>
    <row r="149" spans="1:1" x14ac:dyDescent="0.2">
      <c r="A149" s="21"/>
    </row>
    <row r="150" spans="1:1" x14ac:dyDescent="0.2">
      <c r="A150" s="21"/>
    </row>
    <row r="151" spans="1:1" x14ac:dyDescent="0.2">
      <c r="A151" s="21"/>
    </row>
    <row r="152" spans="1:1" x14ac:dyDescent="0.2">
      <c r="A152" s="21"/>
    </row>
    <row r="153" spans="1:1" x14ac:dyDescent="0.2">
      <c r="A153" s="21"/>
    </row>
    <row r="154" spans="1:1" x14ac:dyDescent="0.2">
      <c r="A154" s="21"/>
    </row>
    <row r="155" spans="1:1" x14ac:dyDescent="0.2">
      <c r="A155" s="21"/>
    </row>
    <row r="156" spans="1:1" x14ac:dyDescent="0.2">
      <c r="A156" s="21"/>
    </row>
    <row r="157" spans="1:1" x14ac:dyDescent="0.2">
      <c r="A157" s="21"/>
    </row>
    <row r="158" spans="1:1" x14ac:dyDescent="0.2">
      <c r="A158" s="21"/>
    </row>
    <row r="159" spans="1:1" x14ac:dyDescent="0.2">
      <c r="A159" s="21"/>
    </row>
    <row r="160" spans="1:1" x14ac:dyDescent="0.2">
      <c r="A160" s="21"/>
    </row>
    <row r="161" spans="1:1" x14ac:dyDescent="0.2">
      <c r="A161" s="21"/>
    </row>
    <row r="162" spans="1:1" x14ac:dyDescent="0.2">
      <c r="A162" s="21"/>
    </row>
    <row r="163" spans="1:1" x14ac:dyDescent="0.2">
      <c r="A163" s="21"/>
    </row>
    <row r="164" spans="1:1" x14ac:dyDescent="0.2">
      <c r="A164" s="21"/>
    </row>
    <row r="165" spans="1:1" x14ac:dyDescent="0.2">
      <c r="A165" s="21"/>
    </row>
  </sheetData>
  <pageMargins left="0.7" right="0.7" top="0.75" bottom="0.75" header="0.3" footer="0.3"/>
  <pageSetup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TAM</vt:lpstr>
      <vt:lpstr>TAM Datasheet</vt:lpstr>
      <vt:lpstr>TAM!Print_Area</vt:lpstr>
      <vt:lpstr>TAMtab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Matthew Bradley</cp:lastModifiedBy>
  <cp:lastPrinted>2021-01-12T07:05:01Z</cp:lastPrinted>
  <dcterms:created xsi:type="dcterms:W3CDTF">2017-08-25T14:28:47Z</dcterms:created>
  <dcterms:modified xsi:type="dcterms:W3CDTF">2021-01-12T21:59:13Z</dcterms:modified>
</cp:coreProperties>
</file>